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BR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Sheet1!$A$1:$I$59</definedName>
    <definedName name="_xlnm.Print_Titles" localSheetId="0">Sheet1!$1:$12</definedName>
  </definedNames>
  <calcPr calcId="162913"/>
</workbook>
</file>

<file path=xl/calcChain.xml><?xml version="1.0" encoding="utf-8"?>
<calcChain xmlns="http://schemas.openxmlformats.org/spreadsheetml/2006/main">
  <c r="G49" i="1" l="1"/>
  <c r="C49" i="1" s="1"/>
  <c r="E56" i="1"/>
  <c r="C56" i="1"/>
  <c r="G56" i="1"/>
  <c r="C24" i="1"/>
  <c r="C21" i="1"/>
  <c r="I20" i="1"/>
  <c r="C20" i="1"/>
  <c r="C25" i="1"/>
  <c r="C28" i="1"/>
  <c r="G30" i="1"/>
  <c r="G59" i="1" s="1"/>
  <c r="C33" i="1"/>
  <c r="C51" i="1"/>
  <c r="C54" i="1"/>
  <c r="C45" i="1"/>
  <c r="C44" i="1"/>
  <c r="C43" i="1"/>
  <c r="C42" i="1"/>
  <c r="C41" i="1"/>
  <c r="C40" i="1"/>
  <c r="C39" i="1"/>
  <c r="C38" i="1"/>
  <c r="C37" i="1"/>
  <c r="C36" i="1"/>
  <c r="I50" i="1"/>
  <c r="C50" i="1"/>
  <c r="C18" i="1"/>
  <c r="C22" i="1"/>
  <c r="C23" i="1"/>
  <c r="C27" i="1"/>
  <c r="C47" i="1"/>
  <c r="C52" i="1"/>
  <c r="C34" i="1"/>
  <c r="C19" i="1"/>
  <c r="C29" i="1"/>
  <c r="E59" i="1"/>
  <c r="C16" i="1"/>
  <c r="C57" i="1"/>
  <c r="C26" i="1"/>
  <c r="C48" i="1"/>
  <c r="I59" i="1"/>
  <c r="C30" i="1" l="1"/>
  <c r="C59" i="1" s="1"/>
</calcChain>
</file>

<file path=xl/sharedStrings.xml><?xml version="1.0" encoding="utf-8"?>
<sst xmlns="http://schemas.openxmlformats.org/spreadsheetml/2006/main" count="66" uniqueCount="54">
  <si>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</si>
  <si>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</si>
  <si>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</si>
  <si>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</si>
  <si>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</si>
  <si>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</si>
  <si>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</si>
  <si>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</si>
  <si>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</si>
  <si>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</si>
  <si>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</si>
  <si>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</si>
  <si>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</si>
  <si>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</si>
  <si>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</si>
  <si>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</si>
  <si>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</si>
  <si>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</si>
  <si>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</si>
  <si>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Field house</t>
  </si>
  <si>
    <t xml:space="preserve">      Maison Francaise (French House) renovation</t>
  </si>
  <si>
    <t xml:space="preserve">      Natatorium renovation</t>
  </si>
  <si>
    <t xml:space="preserve">      University recreation expansion</t>
  </si>
  <si>
    <t xml:space="preserve">      Patrick F. Taylor hall engineering renovations</t>
  </si>
  <si>
    <t xml:space="preserve">      Assembly center </t>
  </si>
  <si>
    <t xml:space="preserve">      Veterinary Medicine linear vault</t>
  </si>
  <si>
    <t xml:space="preserve">      Veterinary Medicine building</t>
  </si>
  <si>
    <t xml:space="preserve">      Beach volleyball</t>
  </si>
  <si>
    <t xml:space="preserve">      Women's softball batting facility</t>
  </si>
  <si>
    <t xml:space="preserve">      Tiger stadium</t>
  </si>
  <si>
    <t xml:space="preserve">      Ruffin G. Pleasant hall admission and recruiting center</t>
  </si>
  <si>
    <t xml:space="preserve">      Memorial tower renovation</t>
  </si>
  <si>
    <t xml:space="preserve">      Demonstration equipment and supplies building</t>
  </si>
  <si>
    <t>For the year ended June 30, 2019</t>
  </si>
  <si>
    <t xml:space="preserve">      Nicholson Gateway Project - </t>
  </si>
  <si>
    <t xml:space="preserve">         Bayou hall</t>
  </si>
  <si>
    <t xml:space="preserve">      Spruce hall</t>
  </si>
  <si>
    <t xml:space="preserve">         Canal hall</t>
  </si>
  <si>
    <t xml:space="preserve">         Delta hall</t>
  </si>
  <si>
    <t xml:space="preserve">         Gateway center</t>
  </si>
  <si>
    <t xml:space="preserve">         Gulf hall</t>
  </si>
  <si>
    <t xml:space="preserve">         Marsh hall</t>
  </si>
  <si>
    <t xml:space="preserve">         Oxbow hall</t>
  </si>
  <si>
    <t xml:space="preserve">         Parking garage</t>
  </si>
  <si>
    <t xml:space="preserve">         Riverbend hall</t>
  </si>
  <si>
    <t xml:space="preserve">      Nicholson drive improvements</t>
  </si>
  <si>
    <t xml:space="preserve">      Track stadium resurfacing</t>
  </si>
  <si>
    <t xml:space="preserve">      Alex Box batting cages</t>
  </si>
  <si>
    <t xml:space="preserve">      Powerhouse allison overhaul</t>
  </si>
  <si>
    <t xml:space="preserve">      Old president's house</t>
  </si>
  <si>
    <t xml:space="preserve">      Design building recruitement center</t>
  </si>
  <si>
    <t xml:space="preserve">      Laboratory school chiller</t>
  </si>
  <si>
    <t xml:space="preserve">      Huey P Long field house</t>
  </si>
  <si>
    <t xml:space="preserve">      Music building recital hall and board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</si>
</sst>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12"/>
      <color rgb="FF461D7C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5" fontId="3" fillId="0" borderId="0" xfId="2" applyNumberFormat="1" applyFont="1" applyAlignment="1" applyProtection="1">
      <alignment vertical="center"/>
    </xf>
    <xf numFmtId="0" fontId="4" fillId="0" borderId="0" xfId="4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5" fontId="7" fillId="0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65" fontId="9" fillId="0" borderId="0" xfId="2" applyNumberFormat="1" applyFont="1" applyFill="1" applyBorder="1" applyAlignment="1" applyProtection="1">
      <alignment vertical="center"/>
    </xf>
    <xf numFmtId="0" fontId="10" fillId="0" borderId="0" xfId="4" applyFont="1"/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</xf>
    <xf numFmtId="41" fontId="5" fillId="0" borderId="0" xfId="0" applyNumberFormat="1" applyFont="1" applyFill="1" applyAlignment="1" applyProtection="1">
      <alignment vertical="center"/>
    </xf>
    <xf numFmtId="42" fontId="4" fillId="0" borderId="0" xfId="0" applyNumberFormat="1" applyFont="1" applyFill="1" applyAlignment="1" applyProtection="1">
      <alignment vertical="center"/>
    </xf>
    <xf numFmtId="41" fontId="4" fillId="0" borderId="0" xfId="3" applyNumberFormat="1" applyFont="1" applyFill="1" applyAlignment="1" applyProtection="1">
      <alignment vertical="center"/>
    </xf>
    <xf numFmtId="41" fontId="4" fillId="0" borderId="0" xfId="3" applyNumberFormat="1" applyFont="1" applyFill="1" applyAlignment="1" applyProtection="1">
      <alignment horizontal="center" vertical="center"/>
    </xf>
    <xf numFmtId="41" fontId="5" fillId="0" borderId="0" xfId="0" applyNumberFormat="1" applyFont="1" applyFill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0" xfId="1" applyNumberFormat="1" applyFont="1" applyFill="1" applyAlignment="1" applyProtection="1">
      <alignment vertical="center"/>
    </xf>
    <xf numFmtId="41" fontId="4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1" fontId="4" fillId="0" borderId="0" xfId="1" applyNumberFormat="1" applyFont="1" applyFill="1" applyAlignment="1" applyProtection="1">
      <alignment horizontal="right" vertical="center"/>
    </xf>
    <xf numFmtId="41" fontId="4" fillId="0" borderId="3" xfId="3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vertical="center"/>
    </xf>
    <xf numFmtId="41" fontId="4" fillId="0" borderId="3" xfId="1" applyNumberFormat="1" applyFont="1" applyFill="1" applyBorder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42" fontId="4" fillId="0" borderId="4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Alignment="1" applyProtection="1">
      <alignment vertical="center"/>
    </xf>
    <xf numFmtId="164" fontId="5" fillId="0" borderId="0" xfId="3" applyNumberFormat="1" applyFont="1" applyFill="1" applyAlignment="1">
      <alignment vertical="center"/>
    </xf>
    <xf numFmtId="5" fontId="5" fillId="0" borderId="0" xfId="0" applyNumberFormat="1" applyFont="1" applyFill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165" fontId="8" fillId="0" borderId="0" xfId="2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3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38100</xdr:rowOff>
    </xdr:to>
    <xdr:pic>
      <xdr:nvPicPr>
        <xdr:cNvPr id="1104" name="Picture 2" descr="lsu logo&#10;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743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83"/>
  <sheetViews>
    <sheetView showGridLines="0" tabSelected="1" zoomScaleNormal="100" zoomScaleSheetLayoutView="75" workbookViewId="0">
      <selection activeCell="O23" sqref="O23"/>
    </sheetView>
  </sheetViews>
  <sheetFormatPr defaultRowHeight="12" x14ac:dyDescent="0.2"/>
  <cols>
    <col min="1" max="1" width="55.7109375" style="3" customWidth="1"/>
    <col min="2" max="2" width="1.85546875" style="3" customWidth="1"/>
    <col min="3" max="3" width="15.140625" style="3" customWidth="1"/>
    <col min="4" max="4" width="1.85546875" style="3" customWidth="1"/>
    <col min="5" max="5" width="15" style="3" customWidth="1"/>
    <col min="6" max="6" width="1.85546875" style="3" customWidth="1"/>
    <col min="7" max="7" width="16.7109375" style="3" customWidth="1"/>
    <col min="8" max="8" width="1.85546875" style="3" customWidth="1"/>
    <col min="9" max="9" width="14.7109375" style="3" customWidth="1"/>
    <col min="10" max="10" width="4.140625" style="3" customWidth="1"/>
    <col min="11" max="16384" width="9.140625" style="3"/>
  </cols>
  <sheetData>
    <row r="1" spans="1:256" ht="9.75" customHeight="1" x14ac:dyDescent="0.2">
      <c r="A1" s="1"/>
      <c r="B1" s="2"/>
      <c r="C1" s="2"/>
      <c r="D1" s="2"/>
      <c r="E1" s="2"/>
      <c r="F1" s="2"/>
      <c r="G1" s="2"/>
      <c r="H1" s="2"/>
    </row>
    <row r="2" spans="1:256" ht="10.5" customHeight="1" x14ac:dyDescent="0.2">
      <c r="A2" s="1"/>
      <c r="B2" s="2"/>
      <c r="C2" s="2"/>
      <c r="D2" s="2"/>
      <c r="E2" s="2"/>
      <c r="F2" s="2"/>
      <c r="G2" s="2"/>
      <c r="H2" s="2"/>
      <c r="I2" s="4"/>
    </row>
    <row r="3" spans="1:256" ht="15.75" x14ac:dyDescent="0.2">
      <c r="A3" s="1"/>
      <c r="B3" s="5"/>
      <c r="D3" s="6"/>
      <c r="F3" s="42" t="s">
        <v>17</v>
      </c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8.25" customHeight="1" x14ac:dyDescent="0.25">
      <c r="A4" s="1"/>
      <c r="B4" s="8"/>
      <c r="C4" s="6"/>
      <c r="D4" s="6"/>
      <c r="F4" s="42"/>
      <c r="G4" s="6"/>
      <c r="H4" s="9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.75" x14ac:dyDescent="0.2">
      <c r="A5" s="1"/>
      <c r="B5" s="5"/>
      <c r="D5" s="6"/>
      <c r="F5" s="42" t="s">
        <v>18</v>
      </c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.75" x14ac:dyDescent="0.2">
      <c r="A6" s="1"/>
      <c r="B6" s="5"/>
      <c r="D6" s="6"/>
      <c r="F6" s="42" t="s">
        <v>33</v>
      </c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8.25" customHeight="1" x14ac:dyDescent="0.2">
      <c r="A7" s="1"/>
      <c r="B7" s="5"/>
      <c r="C7" s="5"/>
      <c r="D7" s="5"/>
      <c r="E7" s="5"/>
      <c r="F7" s="5"/>
      <c r="G7" s="5"/>
      <c r="H7" s="2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9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2.75" customHeight="1" x14ac:dyDescent="0.2">
      <c r="A9" s="12"/>
      <c r="B9" s="12"/>
      <c r="C9" s="44"/>
      <c r="D9" s="44"/>
      <c r="F9" s="41" t="s">
        <v>0</v>
      </c>
      <c r="G9" s="43"/>
      <c r="H9" s="43"/>
      <c r="I9" s="4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0.5" customHeight="1" x14ac:dyDescent="0.2">
      <c r="A10" s="12"/>
      <c r="B10" s="12"/>
      <c r="C10" s="12"/>
      <c r="D10" s="12"/>
      <c r="E10" s="13"/>
      <c r="F10" s="14"/>
      <c r="G10" s="13"/>
      <c r="H10" s="14"/>
      <c r="I10" s="1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2.75" x14ac:dyDescent="0.2">
      <c r="A11" s="12"/>
      <c r="B11" s="12"/>
      <c r="C11" s="15" t="s">
        <v>1</v>
      </c>
      <c r="D11" s="16"/>
      <c r="E11" s="15" t="s">
        <v>2</v>
      </c>
      <c r="F11" s="16"/>
      <c r="G11" s="15" t="s">
        <v>3</v>
      </c>
      <c r="H11" s="16"/>
      <c r="I11" s="15" t="s">
        <v>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9.7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0" customFormat="1" ht="12.75" x14ac:dyDescent="0.2">
      <c r="A13" s="17" t="s">
        <v>11</v>
      </c>
      <c r="B13" s="18" t="s">
        <v>5</v>
      </c>
      <c r="C13" s="17"/>
      <c r="D13" s="17"/>
      <c r="E13" s="17"/>
      <c r="F13" s="17"/>
      <c r="G13" s="17"/>
      <c r="H13" s="17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12.75" x14ac:dyDescent="0.2">
      <c r="A14" s="17" t="s">
        <v>12</v>
      </c>
      <c r="B14" s="18" t="s">
        <v>5</v>
      </c>
      <c r="C14" s="17"/>
      <c r="D14" s="17"/>
      <c r="E14" s="17"/>
      <c r="F14" s="17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12.75" x14ac:dyDescent="0.2">
      <c r="A15" s="17" t="s">
        <v>7</v>
      </c>
      <c r="B15" s="18" t="s">
        <v>5</v>
      </c>
      <c r="C15" s="21"/>
      <c r="D15" s="21"/>
      <c r="E15" s="21"/>
      <c r="F15" s="21"/>
      <c r="G15" s="21"/>
      <c r="H15" s="21"/>
      <c r="I15" s="21"/>
      <c r="J15" s="2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 x14ac:dyDescent="0.2">
      <c r="A16" s="17" t="s">
        <v>25</v>
      </c>
      <c r="B16" s="18"/>
      <c r="C16" s="23">
        <f>SUM(E16:I16)</f>
        <v>11339</v>
      </c>
      <c r="D16" s="21"/>
      <c r="E16" s="23">
        <v>0</v>
      </c>
      <c r="F16" s="21"/>
      <c r="G16" s="23">
        <v>11339</v>
      </c>
      <c r="H16" s="21"/>
      <c r="I16" s="23">
        <v>0</v>
      </c>
      <c r="J16" s="2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12.75" x14ac:dyDescent="0.2">
      <c r="A17" s="17" t="s">
        <v>13</v>
      </c>
      <c r="B17" s="18"/>
      <c r="C17" s="24"/>
      <c r="D17" s="21"/>
      <c r="E17" s="25"/>
      <c r="F17" s="27"/>
      <c r="G17" s="25"/>
      <c r="H17" s="27"/>
      <c r="I17" s="25"/>
      <c r="J17" s="2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12.75" x14ac:dyDescent="0.2">
      <c r="A18" s="17" t="s">
        <v>32</v>
      </c>
      <c r="B18" s="18"/>
      <c r="C18" s="24">
        <f t="shared" ref="C18:C30" si="0">SUM(E18:I18)</f>
        <v>65571</v>
      </c>
      <c r="D18" s="21"/>
      <c r="E18" s="25">
        <v>65571</v>
      </c>
      <c r="F18" s="27"/>
      <c r="G18" s="25">
        <v>0</v>
      </c>
      <c r="H18" s="27"/>
      <c r="I18" s="25">
        <v>0</v>
      </c>
      <c r="J18" s="2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12.75" x14ac:dyDescent="0.2">
      <c r="A19" s="17" t="s">
        <v>50</v>
      </c>
      <c r="B19" s="18"/>
      <c r="C19" s="24">
        <f t="shared" si="0"/>
        <v>529199</v>
      </c>
      <c r="D19" s="21"/>
      <c r="E19" s="25">
        <v>0</v>
      </c>
      <c r="F19" s="27"/>
      <c r="G19" s="25">
        <v>0</v>
      </c>
      <c r="H19" s="27"/>
      <c r="I19" s="25">
        <v>529199</v>
      </c>
      <c r="J19" s="2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2.75" x14ac:dyDescent="0.2">
      <c r="A20" s="17" t="s">
        <v>51</v>
      </c>
      <c r="B20" s="18"/>
      <c r="C20" s="24">
        <f t="shared" si="0"/>
        <v>528092</v>
      </c>
      <c r="D20" s="21"/>
      <c r="E20" s="25">
        <v>0</v>
      </c>
      <c r="F20" s="27"/>
      <c r="G20" s="25">
        <v>0</v>
      </c>
      <c r="H20" s="27"/>
      <c r="I20" s="25">
        <f>477290+50802</f>
        <v>528092</v>
      </c>
      <c r="J20" s="2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12.75" x14ac:dyDescent="0.2">
      <c r="A21" s="17" t="s">
        <v>52</v>
      </c>
      <c r="B21" s="18"/>
      <c r="C21" s="24">
        <f t="shared" si="0"/>
        <v>124346</v>
      </c>
      <c r="D21" s="21"/>
      <c r="E21" s="25">
        <v>0</v>
      </c>
      <c r="F21" s="27"/>
      <c r="G21" s="25">
        <v>124346</v>
      </c>
      <c r="H21" s="27"/>
      <c r="I21" s="25">
        <v>0</v>
      </c>
      <c r="J21" s="2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12.75" x14ac:dyDescent="0.2">
      <c r="A22" s="17" t="s">
        <v>20</v>
      </c>
      <c r="B22" s="18"/>
      <c r="C22" s="24">
        <f t="shared" si="0"/>
        <v>1015</v>
      </c>
      <c r="D22" s="28"/>
      <c r="E22" s="29">
        <v>0</v>
      </c>
      <c r="F22" s="29"/>
      <c r="G22" s="25">
        <v>1015</v>
      </c>
      <c r="H22" s="29"/>
      <c r="I22" s="29">
        <v>0</v>
      </c>
      <c r="J22" s="3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12.75" x14ac:dyDescent="0.2">
      <c r="A23" s="17" t="s">
        <v>31</v>
      </c>
      <c r="B23" s="18"/>
      <c r="C23" s="24">
        <f t="shared" si="0"/>
        <v>3236554</v>
      </c>
      <c r="D23" s="28"/>
      <c r="E23" s="29">
        <v>0</v>
      </c>
      <c r="F23" s="29"/>
      <c r="G23" s="25">
        <v>2667829</v>
      </c>
      <c r="H23" s="29"/>
      <c r="I23" s="29">
        <v>568725</v>
      </c>
      <c r="J23" s="3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12.75" x14ac:dyDescent="0.2">
      <c r="A24" s="17" t="s">
        <v>53</v>
      </c>
      <c r="B24" s="18"/>
      <c r="C24" s="24">
        <f t="shared" si="0"/>
        <v>116918</v>
      </c>
      <c r="D24" s="28"/>
      <c r="E24" s="29">
        <v>0</v>
      </c>
      <c r="F24" s="29"/>
      <c r="G24" s="25">
        <v>0</v>
      </c>
      <c r="H24" s="29"/>
      <c r="I24" s="29">
        <v>116918</v>
      </c>
      <c r="J24" s="3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12.75" x14ac:dyDescent="0.2">
      <c r="A25" s="17" t="s">
        <v>49</v>
      </c>
      <c r="B25" s="18"/>
      <c r="C25" s="24">
        <f t="shared" si="0"/>
        <v>569048</v>
      </c>
      <c r="D25" s="28"/>
      <c r="E25" s="29">
        <v>0</v>
      </c>
      <c r="F25" s="29"/>
      <c r="G25" s="25">
        <v>569048</v>
      </c>
      <c r="H25" s="29"/>
      <c r="I25" s="29">
        <v>0</v>
      </c>
      <c r="J25" s="3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12.75" x14ac:dyDescent="0.2">
      <c r="A26" s="17" t="s">
        <v>23</v>
      </c>
      <c r="B26" s="18"/>
      <c r="C26" s="24">
        <f t="shared" si="0"/>
        <v>101102</v>
      </c>
      <c r="D26" s="28"/>
      <c r="E26" s="29">
        <v>0</v>
      </c>
      <c r="F26" s="29"/>
      <c r="G26" s="25">
        <v>101102</v>
      </c>
      <c r="H26" s="29"/>
      <c r="I26" s="29">
        <v>0</v>
      </c>
      <c r="J26" s="3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12.75" x14ac:dyDescent="0.2">
      <c r="A27" s="17" t="s">
        <v>30</v>
      </c>
      <c r="B27" s="18"/>
      <c r="C27" s="24">
        <f t="shared" si="0"/>
        <v>276506</v>
      </c>
      <c r="D27" s="28"/>
      <c r="E27" s="29">
        <v>0</v>
      </c>
      <c r="F27" s="29"/>
      <c r="G27" s="25">
        <v>276506</v>
      </c>
      <c r="H27" s="29"/>
      <c r="I27" s="29">
        <v>0</v>
      </c>
      <c r="J27" s="3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2.75" x14ac:dyDescent="0.2">
      <c r="A28" s="17" t="s">
        <v>48</v>
      </c>
      <c r="B28" s="18"/>
      <c r="C28" s="24">
        <f t="shared" si="0"/>
        <v>1397598</v>
      </c>
      <c r="D28" s="28"/>
      <c r="E28" s="29">
        <v>0</v>
      </c>
      <c r="F28" s="29"/>
      <c r="G28" s="25">
        <v>1397598</v>
      </c>
      <c r="H28" s="29"/>
      <c r="I28" s="29">
        <v>0</v>
      </c>
      <c r="J28" s="3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12.75" x14ac:dyDescent="0.2">
      <c r="A29" s="17" t="s">
        <v>22</v>
      </c>
      <c r="B29" s="18"/>
      <c r="C29" s="24">
        <f t="shared" si="0"/>
        <v>206914</v>
      </c>
      <c r="D29" s="28"/>
      <c r="E29" s="29">
        <v>0</v>
      </c>
      <c r="F29" s="28"/>
      <c r="G29" s="25">
        <v>206914</v>
      </c>
      <c r="H29" s="28"/>
      <c r="I29" s="29"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12.75" x14ac:dyDescent="0.2">
      <c r="A30" s="17" t="s">
        <v>26</v>
      </c>
      <c r="B30" s="18"/>
      <c r="C30" s="24">
        <f t="shared" si="0"/>
        <v>2809234</v>
      </c>
      <c r="D30" s="28"/>
      <c r="E30" s="29">
        <v>0</v>
      </c>
      <c r="F30" s="29"/>
      <c r="G30" s="25">
        <f>261530+1197025+1350679</f>
        <v>2809234</v>
      </c>
      <c r="H30" s="29"/>
      <c r="I30" s="29">
        <v>0</v>
      </c>
      <c r="J30" s="3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12.75" x14ac:dyDescent="0.2">
      <c r="A31" s="17" t="s">
        <v>6</v>
      </c>
      <c r="B31" s="18" t="s">
        <v>5</v>
      </c>
      <c r="C31" s="24"/>
      <c r="D31" s="28"/>
      <c r="E31" s="29"/>
      <c r="F31" s="28"/>
      <c r="G31" s="29"/>
      <c r="H31" s="31"/>
      <c r="I31" s="2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12.75" x14ac:dyDescent="0.2">
      <c r="A32" s="17" t="s">
        <v>7</v>
      </c>
      <c r="B32" s="18" t="s">
        <v>5</v>
      </c>
      <c r="C32" s="24"/>
      <c r="D32" s="28"/>
      <c r="E32" s="29"/>
      <c r="F32" s="28"/>
      <c r="G32" s="29"/>
      <c r="H32" s="28"/>
      <c r="I32" s="2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12.75" x14ac:dyDescent="0.2">
      <c r="A33" s="17" t="s">
        <v>47</v>
      </c>
      <c r="B33" s="18"/>
      <c r="C33" s="24">
        <f>SUM(E33:I33)</f>
        <v>3722871</v>
      </c>
      <c r="D33" s="28"/>
      <c r="E33" s="29">
        <v>0</v>
      </c>
      <c r="F33" s="28"/>
      <c r="G33" s="29">
        <v>0</v>
      </c>
      <c r="H33" s="28"/>
      <c r="I33" s="29">
        <v>3722871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0" customFormat="1" ht="12.75" x14ac:dyDescent="0.2">
      <c r="A34" s="17" t="s">
        <v>27</v>
      </c>
      <c r="B34" s="18"/>
      <c r="C34" s="24">
        <f>SUM(E34:I34)</f>
        <v>1032587</v>
      </c>
      <c r="D34" s="28"/>
      <c r="E34" s="29">
        <v>0</v>
      </c>
      <c r="F34" s="28"/>
      <c r="G34" s="29">
        <v>1032587</v>
      </c>
      <c r="H34" s="28"/>
      <c r="I34" s="29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0" customFormat="1" ht="12.75" x14ac:dyDescent="0.2">
      <c r="A35" s="17" t="s">
        <v>34</v>
      </c>
      <c r="B35" s="18"/>
      <c r="C35" s="24"/>
      <c r="D35" s="24"/>
      <c r="E35" s="25"/>
      <c r="F35" s="25"/>
      <c r="G35" s="25"/>
      <c r="H35" s="25"/>
      <c r="I35" s="25"/>
      <c r="J35" s="2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20" customFormat="1" ht="12.75" x14ac:dyDescent="0.2">
      <c r="A36" s="17" t="s">
        <v>35</v>
      </c>
      <c r="B36" s="18"/>
      <c r="C36" s="24">
        <f t="shared" ref="C36:C45" si="1">SUM(E36:I36)</f>
        <v>20408320</v>
      </c>
      <c r="D36" s="24"/>
      <c r="E36" s="25">
        <v>0</v>
      </c>
      <c r="F36" s="25"/>
      <c r="G36" s="25">
        <v>20408320</v>
      </c>
      <c r="H36" s="25"/>
      <c r="I36" s="25">
        <v>0</v>
      </c>
      <c r="J36" s="2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20" customFormat="1" ht="12.75" x14ac:dyDescent="0.2">
      <c r="A37" s="17" t="s">
        <v>37</v>
      </c>
      <c r="B37" s="18"/>
      <c r="C37" s="24">
        <f t="shared" si="1"/>
        <v>39600574</v>
      </c>
      <c r="D37" s="24"/>
      <c r="E37" s="25">
        <v>0</v>
      </c>
      <c r="F37" s="25"/>
      <c r="G37" s="25">
        <v>39600574</v>
      </c>
      <c r="H37" s="25"/>
      <c r="I37" s="25">
        <v>0</v>
      </c>
      <c r="J37" s="2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0" customFormat="1" ht="12.75" x14ac:dyDescent="0.2">
      <c r="A38" s="17" t="s">
        <v>38</v>
      </c>
      <c r="B38" s="18"/>
      <c r="C38" s="24">
        <f t="shared" si="1"/>
        <v>20258164</v>
      </c>
      <c r="D38" s="24"/>
      <c r="E38" s="25">
        <v>0</v>
      </c>
      <c r="F38" s="25"/>
      <c r="G38" s="25">
        <v>20258164</v>
      </c>
      <c r="H38" s="25"/>
      <c r="I38" s="25">
        <v>0</v>
      </c>
      <c r="J38" s="2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0" customFormat="1" ht="12.75" x14ac:dyDescent="0.2">
      <c r="A39" s="17" t="s">
        <v>39</v>
      </c>
      <c r="B39" s="18"/>
      <c r="C39" s="24">
        <f t="shared" si="1"/>
        <v>6834836</v>
      </c>
      <c r="D39" s="24"/>
      <c r="E39" s="25">
        <v>0</v>
      </c>
      <c r="F39" s="25"/>
      <c r="G39" s="25">
        <v>6834836</v>
      </c>
      <c r="H39" s="25"/>
      <c r="I39" s="25">
        <v>0</v>
      </c>
      <c r="J39" s="2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20" customFormat="1" ht="12.75" x14ac:dyDescent="0.2">
      <c r="A40" s="17" t="s">
        <v>40</v>
      </c>
      <c r="B40" s="18"/>
      <c r="C40" s="24">
        <f t="shared" si="1"/>
        <v>20258366</v>
      </c>
      <c r="D40" s="24"/>
      <c r="E40" s="25">
        <v>0</v>
      </c>
      <c r="F40" s="25"/>
      <c r="G40" s="25">
        <v>20258366</v>
      </c>
      <c r="H40" s="25"/>
      <c r="I40" s="25">
        <v>0</v>
      </c>
      <c r="J40" s="2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20" customFormat="1" ht="12.75" x14ac:dyDescent="0.2">
      <c r="A41" s="17" t="s">
        <v>41</v>
      </c>
      <c r="B41" s="18"/>
      <c r="C41" s="24">
        <f t="shared" si="1"/>
        <v>20408320</v>
      </c>
      <c r="D41" s="24"/>
      <c r="E41" s="25">
        <v>0</v>
      </c>
      <c r="F41" s="25"/>
      <c r="G41" s="25">
        <v>20408320</v>
      </c>
      <c r="H41" s="25"/>
      <c r="I41" s="25">
        <v>0</v>
      </c>
      <c r="J41" s="2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2.75" x14ac:dyDescent="0.2">
      <c r="A42" s="17" t="s">
        <v>42</v>
      </c>
      <c r="B42" s="18"/>
      <c r="C42" s="24">
        <f t="shared" si="1"/>
        <v>21112838</v>
      </c>
      <c r="D42" s="24"/>
      <c r="E42" s="25">
        <v>0</v>
      </c>
      <c r="F42" s="25"/>
      <c r="G42" s="25">
        <v>21112838</v>
      </c>
      <c r="H42" s="25"/>
      <c r="I42" s="25">
        <v>0</v>
      </c>
      <c r="J42" s="2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20" customFormat="1" ht="12.75" x14ac:dyDescent="0.2">
      <c r="A43" s="17" t="s">
        <v>43</v>
      </c>
      <c r="B43" s="18"/>
      <c r="C43" s="24">
        <f t="shared" si="1"/>
        <v>19577086</v>
      </c>
      <c r="D43" s="24"/>
      <c r="E43" s="25">
        <v>0</v>
      </c>
      <c r="F43" s="25"/>
      <c r="G43" s="25">
        <v>19577086</v>
      </c>
      <c r="H43" s="25"/>
      <c r="I43" s="25">
        <v>0</v>
      </c>
      <c r="J43" s="2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20" customFormat="1" ht="12.75" x14ac:dyDescent="0.2">
      <c r="A44" s="17" t="s">
        <v>44</v>
      </c>
      <c r="B44" s="18"/>
      <c r="C44" s="24">
        <f t="shared" si="1"/>
        <v>32759314</v>
      </c>
      <c r="D44" s="24"/>
      <c r="E44" s="25">
        <v>0</v>
      </c>
      <c r="F44" s="25"/>
      <c r="G44" s="25">
        <v>32759314</v>
      </c>
      <c r="H44" s="25"/>
      <c r="I44" s="25">
        <v>0</v>
      </c>
      <c r="J44" s="2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20" customFormat="1" ht="12.75" x14ac:dyDescent="0.2">
      <c r="A45" s="17" t="s">
        <v>36</v>
      </c>
      <c r="B45" s="18"/>
      <c r="C45" s="24">
        <f t="shared" si="1"/>
        <v>33422772</v>
      </c>
      <c r="D45" s="24"/>
      <c r="E45" s="25">
        <v>0</v>
      </c>
      <c r="F45" s="25"/>
      <c r="G45" s="25">
        <v>33422772</v>
      </c>
      <c r="H45" s="25"/>
      <c r="I45" s="25">
        <v>0</v>
      </c>
      <c r="J45" s="2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20" customFormat="1" ht="12.75" x14ac:dyDescent="0.2">
      <c r="A46" s="17" t="s">
        <v>8</v>
      </c>
      <c r="B46" s="18" t="s">
        <v>5</v>
      </c>
      <c r="C46" s="24"/>
      <c r="D46" s="28"/>
      <c r="E46" s="29"/>
      <c r="F46" s="28"/>
      <c r="G46" s="29"/>
      <c r="H46" s="31"/>
      <c r="I46" s="2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20" customFormat="1" ht="12.75" x14ac:dyDescent="0.2">
      <c r="A47" s="17" t="s">
        <v>24</v>
      </c>
      <c r="B47" s="18"/>
      <c r="C47" s="24">
        <f t="shared" ref="C47:C52" si="2">SUM(E47:I47)</f>
        <v>1680508</v>
      </c>
      <c r="D47" s="28"/>
      <c r="E47" s="29">
        <v>0</v>
      </c>
      <c r="F47" s="28"/>
      <c r="G47" s="29">
        <v>1680508</v>
      </c>
      <c r="H47" s="28"/>
      <c r="I47" s="29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20" customFormat="1" ht="12.75" x14ac:dyDescent="0.2">
      <c r="A48" s="17" t="s">
        <v>19</v>
      </c>
      <c r="B48" s="18"/>
      <c r="C48" s="24">
        <f t="shared" si="2"/>
        <v>81571</v>
      </c>
      <c r="D48" s="28"/>
      <c r="E48" s="29">
        <v>0</v>
      </c>
      <c r="F48" s="28"/>
      <c r="G48" s="29">
        <v>81571</v>
      </c>
      <c r="H48" s="31"/>
      <c r="I48" s="29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20" customFormat="1" ht="12.75" x14ac:dyDescent="0.2">
      <c r="A49" s="17" t="s">
        <v>21</v>
      </c>
      <c r="B49" s="18"/>
      <c r="C49" s="24">
        <f>SUM(E49:I49)</f>
        <v>-26700</v>
      </c>
      <c r="D49" s="28"/>
      <c r="E49" s="29">
        <v>0</v>
      </c>
      <c r="F49" s="28"/>
      <c r="G49" s="29">
        <f>-26699-1</f>
        <v>-26700</v>
      </c>
      <c r="H49" s="31"/>
      <c r="I49" s="29"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20" customFormat="1" ht="12.75" x14ac:dyDescent="0.2">
      <c r="A50" s="17" t="s">
        <v>29</v>
      </c>
      <c r="B50" s="18"/>
      <c r="C50" s="24">
        <f t="shared" si="2"/>
        <v>1567691</v>
      </c>
      <c r="D50" s="28"/>
      <c r="E50" s="29">
        <v>0</v>
      </c>
      <c r="F50" s="28"/>
      <c r="G50" s="29">
        <v>4452</v>
      </c>
      <c r="H50" s="31"/>
      <c r="I50" s="29">
        <f>916777+646462</f>
        <v>1563239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20" customFormat="1" ht="12.75" x14ac:dyDescent="0.2">
      <c r="A51" s="17" t="s">
        <v>46</v>
      </c>
      <c r="B51" s="18"/>
      <c r="C51" s="24">
        <f t="shared" si="2"/>
        <v>1303713</v>
      </c>
      <c r="D51" s="28"/>
      <c r="E51" s="29">
        <v>0</v>
      </c>
      <c r="F51" s="28"/>
      <c r="G51" s="29">
        <v>0</v>
      </c>
      <c r="H51" s="31"/>
      <c r="I51" s="29">
        <v>1303713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20" customFormat="1" ht="12.75" x14ac:dyDescent="0.2">
      <c r="A52" s="17" t="s">
        <v>28</v>
      </c>
      <c r="B52" s="18"/>
      <c r="C52" s="24">
        <f t="shared" si="2"/>
        <v>2898393</v>
      </c>
      <c r="D52" s="28"/>
      <c r="E52" s="29">
        <v>0</v>
      </c>
      <c r="F52" s="28"/>
      <c r="G52" s="29">
        <v>2898393</v>
      </c>
      <c r="H52" s="28"/>
      <c r="I52" s="29"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20" customFormat="1" ht="12.75" x14ac:dyDescent="0.2">
      <c r="A53" s="17" t="s">
        <v>9</v>
      </c>
      <c r="B53" s="18" t="s">
        <v>5</v>
      </c>
      <c r="C53" s="24"/>
      <c r="D53" s="28"/>
      <c r="E53" s="29"/>
      <c r="F53" s="28"/>
      <c r="G53" s="25"/>
      <c r="H53" s="31"/>
      <c r="I53" s="2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20" customFormat="1" ht="12.75" x14ac:dyDescent="0.2">
      <c r="A54" s="17" t="s">
        <v>45</v>
      </c>
      <c r="B54" s="18"/>
      <c r="C54" s="24">
        <f>SUM(E54:I54)</f>
        <v>6859410</v>
      </c>
      <c r="D54" s="28"/>
      <c r="E54" s="29">
        <v>0</v>
      </c>
      <c r="F54" s="28"/>
      <c r="G54" s="25">
        <v>6859410</v>
      </c>
      <c r="H54" s="31"/>
      <c r="I54" s="29"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20" customFormat="1" ht="12.75" x14ac:dyDescent="0.2">
      <c r="A55" s="17" t="s">
        <v>15</v>
      </c>
      <c r="B55" s="18" t="s">
        <v>5</v>
      </c>
      <c r="C55" s="24"/>
      <c r="D55" s="28"/>
      <c r="E55" s="28"/>
      <c r="F55" s="28"/>
      <c r="G55" s="28"/>
      <c r="H55" s="31"/>
      <c r="I55" s="2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20" customFormat="1" ht="12.75" x14ac:dyDescent="0.2">
      <c r="A56" s="17" t="s">
        <v>16</v>
      </c>
      <c r="B56" s="18" t="s">
        <v>5</v>
      </c>
      <c r="C56" s="24">
        <f>SUM(E56:I56)</f>
        <v>12624964</v>
      </c>
      <c r="D56" s="28"/>
      <c r="E56" s="28">
        <f>11823281+207110</f>
        <v>12030391</v>
      </c>
      <c r="F56" s="28"/>
      <c r="G56" s="28">
        <f>46248+53856</f>
        <v>100104</v>
      </c>
      <c r="H56" s="31"/>
      <c r="I56" s="28">
        <v>494469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20" customFormat="1" ht="12.75" x14ac:dyDescent="0.2">
      <c r="A57" s="17" t="s">
        <v>10</v>
      </c>
      <c r="B57" s="18" t="s">
        <v>5</v>
      </c>
      <c r="C57" s="32">
        <f>SUM(E57:I57)</f>
        <v>349291</v>
      </c>
      <c r="D57" s="33"/>
      <c r="E57" s="34">
        <v>349291</v>
      </c>
      <c r="F57" s="33"/>
      <c r="G57" s="34">
        <v>0</v>
      </c>
      <c r="H57" s="33"/>
      <c r="I57" s="34"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20" customFormat="1" ht="12.75" x14ac:dyDescent="0.2">
      <c r="A58" s="35"/>
      <c r="B58" s="18" t="s">
        <v>5</v>
      </c>
      <c r="C58" s="17"/>
      <c r="D58" s="17"/>
      <c r="E58" s="17"/>
      <c r="F58" s="17"/>
      <c r="G58" s="17"/>
      <c r="H58" s="17"/>
      <c r="I58" s="1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39" customFormat="1" ht="13.5" thickBot="1" x14ac:dyDescent="0.25">
      <c r="A59" s="36" t="s">
        <v>14</v>
      </c>
      <c r="B59" s="18" t="s">
        <v>5</v>
      </c>
      <c r="C59" s="37">
        <f>SUM(C15:C58)</f>
        <v>276708325</v>
      </c>
      <c r="D59" s="36"/>
      <c r="E59" s="37">
        <f>SUM(E15:E58)</f>
        <v>12445253</v>
      </c>
      <c r="F59" s="36"/>
      <c r="G59" s="37">
        <f>SUM(G15:G58)</f>
        <v>255435846</v>
      </c>
      <c r="H59" s="36"/>
      <c r="I59" s="37">
        <f>SUM(I15:I58)</f>
        <v>8827226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20" customFormat="1" ht="12.75" thickTop="1" x14ac:dyDescent="0.2">
      <c r="A60" s="19"/>
      <c r="B60" s="19"/>
      <c r="C60" s="40"/>
      <c r="D60" s="40"/>
      <c r="E60" s="40"/>
      <c r="F60" s="40"/>
      <c r="G60" s="40"/>
      <c r="H60" s="40"/>
      <c r="I60" s="4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20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20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20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20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20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20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20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20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20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20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20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20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20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20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20" customFormat="1" x14ac:dyDescent="0.2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20" customFormat="1" x14ac:dyDescent="0.2"/>
    <row r="77" spans="1:256" s="20" customFormat="1" x14ac:dyDescent="0.2"/>
    <row r="78" spans="1:256" s="20" customFormat="1" x14ac:dyDescent="0.2"/>
    <row r="79" spans="1:256" s="20" customFormat="1" x14ac:dyDescent="0.2"/>
    <row r="80" spans="1:25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="20" customFormat="1" x14ac:dyDescent="0.2"/>
    <row r="1858" s="20" customFormat="1" x14ac:dyDescent="0.2"/>
    <row r="1859" s="20" customFormat="1" x14ac:dyDescent="0.2"/>
    <row r="1860" s="20" customFormat="1" x14ac:dyDescent="0.2"/>
    <row r="1861" s="20" customFormat="1" x14ac:dyDescent="0.2"/>
    <row r="1862" s="20" customFormat="1" x14ac:dyDescent="0.2"/>
    <row r="1863" s="20" customFormat="1" x14ac:dyDescent="0.2"/>
    <row r="1864" s="20" customFormat="1" x14ac:dyDescent="0.2"/>
    <row r="1865" s="20" customFormat="1" x14ac:dyDescent="0.2"/>
    <row r="1866" s="20" customFormat="1" x14ac:dyDescent="0.2"/>
    <row r="1867" s="20" customFormat="1" x14ac:dyDescent="0.2"/>
    <row r="1868" s="20" customFormat="1" x14ac:dyDescent="0.2"/>
    <row r="1869" s="20" customFormat="1" x14ac:dyDescent="0.2"/>
    <row r="1870" s="20" customFormat="1" x14ac:dyDescent="0.2"/>
    <row r="1871" s="20" customFormat="1" x14ac:dyDescent="0.2"/>
    <row r="1872" s="20" customFormat="1" x14ac:dyDescent="0.2"/>
    <row r="1873" s="20" customFormat="1" x14ac:dyDescent="0.2"/>
    <row r="1874" s="20" customFormat="1" x14ac:dyDescent="0.2"/>
    <row r="1875" s="20" customFormat="1" x14ac:dyDescent="0.2"/>
    <row r="1876" s="20" customFormat="1" x14ac:dyDescent="0.2"/>
    <row r="1877" s="20" customFormat="1" x14ac:dyDescent="0.2"/>
    <row r="1878" s="20" customFormat="1" x14ac:dyDescent="0.2"/>
    <row r="1879" s="20" customFormat="1" x14ac:dyDescent="0.2"/>
    <row r="1880" s="20" customFormat="1" x14ac:dyDescent="0.2"/>
    <row r="1881" s="20" customFormat="1" x14ac:dyDescent="0.2"/>
    <row r="1882" s="20" customFormat="1" x14ac:dyDescent="0.2"/>
    <row r="1883" s="20" customFormat="1" x14ac:dyDescent="0.2"/>
  </sheetData>
  <phoneticPr fontId="0" type="noConversion"/>
  <conditionalFormatting sqref="A58:I59 A55:B57 D55:I57 A13:I52">
    <cfRule type="expression" dxfId="2" priority="5" stopIfTrue="1">
      <formula>MOD(ROW(),2)=0</formula>
    </cfRule>
  </conditionalFormatting>
  <conditionalFormatting sqref="C55:C57">
    <cfRule type="expression" dxfId="1" priority="4" stopIfTrue="1">
      <formula>MOD(ROW(),2)=0</formula>
    </cfRule>
  </conditionalFormatting>
  <conditionalFormatting sqref="A53:I54">
    <cfRule type="expression" dxfId="0" priority="1" stopIfTrue="1">
      <formula>MOD(ROW(),2)=0</formula>
    </cfRule>
  </conditionalFormatting>
  <printOptions horizontalCentered="1"/>
  <pageMargins left="0.5" right="0.5" top="0.5" bottom="0.25" header="0.25" footer="0.25"/>
  <pageSetup scale="81" fitToHeight="0" orientation="portrait" r:id="rId1"/>
  <headerFooter alignWithMargins="0">
    <oddFooter>&amp;R&amp;"Goudy Old Style,Regular"&amp;9Page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Danita C King</cp:lastModifiedBy>
  <cp:lastPrinted>2019-01-28T17:07:15Z</cp:lastPrinted>
  <dcterms:created xsi:type="dcterms:W3CDTF">2003-01-16T19:50:14Z</dcterms:created>
  <dcterms:modified xsi:type="dcterms:W3CDTF">2020-03-06T16:09:39Z</dcterms:modified>
</cp:coreProperties>
</file>