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8 Web\Shreveport\Excel\"/>
    </mc:Choice>
  </mc:AlternateContent>
  <bookViews>
    <workbookView xWindow="0" yWindow="0" windowWidth="28800" windowHeight="11535"/>
  </bookViews>
  <sheets>
    <sheet name="C-2B" sheetId="2" r:id="rId1"/>
  </sheets>
  <definedNames>
    <definedName name="_Order1" hidden="1">255</definedName>
    <definedName name="_Regression_Int" localSheetId="0" hidden="1">1</definedName>
    <definedName name="_xlnm.Print_Area" localSheetId="0">'C-2B'!$A$1:$N$134</definedName>
    <definedName name="Print_Area_MI" localSheetId="0">'C-2B'!$A$12:$M$131</definedName>
    <definedName name="_xlnm.Print_Titles" localSheetId="0">'C-2B'!$1:$10</definedName>
    <definedName name="Print_Titles_MI" localSheetId="0">'C-2B'!$2:$10</definedName>
  </definedNames>
  <calcPr calcId="152511"/>
</workbook>
</file>

<file path=xl/calcChain.xml><?xml version="1.0" encoding="utf-8"?>
<calcChain xmlns="http://schemas.openxmlformats.org/spreadsheetml/2006/main">
  <c r="B27" i="2" l="1"/>
  <c r="N27" i="2" l="1"/>
  <c r="L27" i="2"/>
  <c r="J27" i="2"/>
  <c r="H27" i="2"/>
  <c r="F27" i="2"/>
  <c r="D27" i="2"/>
  <c r="B26" i="2"/>
  <c r="B121" i="2"/>
  <c r="B101" i="2"/>
  <c r="N81" i="2"/>
  <c r="L81" i="2"/>
  <c r="J81" i="2"/>
  <c r="H81" i="2"/>
  <c r="F81" i="2"/>
  <c r="B78" i="2"/>
  <c r="D81" i="2"/>
  <c r="B74" i="2"/>
  <c r="B77" i="2"/>
  <c r="B81" i="2" l="1"/>
  <c r="B126" i="2"/>
  <c r="N124" i="2"/>
  <c r="L124" i="2"/>
  <c r="J124" i="2"/>
  <c r="H124" i="2"/>
  <c r="F124" i="2"/>
  <c r="D124" i="2"/>
  <c r="N114" i="2"/>
  <c r="L114" i="2"/>
  <c r="J114" i="2"/>
  <c r="H114" i="2"/>
  <c r="F114" i="2"/>
  <c r="D114" i="2"/>
  <c r="N132" i="2"/>
  <c r="L132" i="2"/>
  <c r="J132" i="2"/>
  <c r="H132" i="2"/>
  <c r="F132" i="2"/>
  <c r="D132" i="2"/>
  <c r="B131" i="2"/>
  <c r="B132" i="2" s="1"/>
  <c r="N103" i="2"/>
  <c r="L103" i="2"/>
  <c r="J103" i="2"/>
  <c r="H103" i="2"/>
  <c r="F103" i="2"/>
  <c r="D103" i="2"/>
  <c r="N95" i="2"/>
  <c r="L95" i="2"/>
  <c r="J95" i="2"/>
  <c r="H95" i="2"/>
  <c r="F95" i="2"/>
  <c r="D95" i="2"/>
  <c r="B94" i="2"/>
  <c r="B98" i="2"/>
  <c r="B99" i="2"/>
  <c r="B100" i="2"/>
  <c r="B102" i="2"/>
  <c r="B90" i="2"/>
  <c r="B89" i="2"/>
  <c r="N91" i="2"/>
  <c r="L91" i="2"/>
  <c r="J91" i="2"/>
  <c r="H91" i="2"/>
  <c r="F91" i="2"/>
  <c r="D91" i="2"/>
  <c r="B76" i="2"/>
  <c r="B79" i="2"/>
  <c r="B80" i="2"/>
  <c r="B75" i="2"/>
  <c r="N69" i="2"/>
  <c r="L69" i="2"/>
  <c r="J69" i="2"/>
  <c r="H69" i="2"/>
  <c r="F69" i="2"/>
  <c r="D69" i="2"/>
  <c r="N60" i="2"/>
  <c r="L60" i="2"/>
  <c r="J60" i="2"/>
  <c r="H60" i="2"/>
  <c r="F60" i="2"/>
  <c r="D60" i="2"/>
  <c r="B47" i="2"/>
  <c r="B41" i="2"/>
  <c r="B43" i="2"/>
  <c r="B45" i="2"/>
  <c r="N39" i="2"/>
  <c r="L39" i="2"/>
  <c r="J39" i="2"/>
  <c r="H39" i="2"/>
  <c r="F39" i="2"/>
  <c r="D39" i="2"/>
  <c r="H49" i="2" l="1"/>
  <c r="H128" i="2" s="1"/>
  <c r="J49" i="2"/>
  <c r="J128" i="2" s="1"/>
  <c r="D49" i="2"/>
  <c r="D128" i="2" s="1"/>
  <c r="L49" i="2"/>
  <c r="F49" i="2"/>
  <c r="F128" i="2" s="1"/>
  <c r="N49" i="2"/>
  <c r="N128" i="2" s="1"/>
  <c r="J71" i="2"/>
  <c r="F71" i="2"/>
  <c r="N71" i="2"/>
  <c r="D71" i="2"/>
  <c r="L71" i="2"/>
  <c r="H71" i="2"/>
  <c r="B103" i="2"/>
  <c r="B91" i="2"/>
  <c r="B95" i="2"/>
  <c r="B119" i="2"/>
  <c r="B123" i="2"/>
  <c r="B109" i="2"/>
  <c r="B113" i="2"/>
  <c r="B112" i="2"/>
  <c r="L128" i="2" l="1"/>
  <c r="B128" i="2" s="1"/>
  <c r="B49" i="2"/>
  <c r="N86" i="2" l="1"/>
  <c r="N105" i="2" s="1"/>
  <c r="N134" i="2" s="1"/>
  <c r="N136" i="2" s="1"/>
  <c r="L86" i="2"/>
  <c r="L105" i="2" s="1"/>
  <c r="L134" i="2" s="1"/>
  <c r="L136" i="2" s="1"/>
  <c r="J86" i="2"/>
  <c r="J105" i="2" s="1"/>
  <c r="J134" i="2" s="1"/>
  <c r="J136" i="2" s="1"/>
  <c r="H86" i="2"/>
  <c r="H105" i="2" s="1"/>
  <c r="H134" i="2" s="1"/>
  <c r="H136" i="2" s="1"/>
  <c r="F86" i="2"/>
  <c r="F105" i="2" s="1"/>
  <c r="F134" i="2" s="1"/>
  <c r="F136" i="2" s="1"/>
  <c r="D86" i="2"/>
  <c r="D105" i="2" s="1"/>
  <c r="D134" i="2" s="1"/>
  <c r="D136" i="2" s="1"/>
  <c r="B64" i="2" l="1"/>
  <c r="B65" i="2"/>
  <c r="B66" i="2"/>
  <c r="B67" i="2"/>
  <c r="B63" i="2"/>
  <c r="B55" i="2"/>
  <c r="B56" i="2"/>
  <c r="B57" i="2"/>
  <c r="B58" i="2"/>
  <c r="B54" i="2"/>
  <c r="B38" i="2"/>
  <c r="B36" i="2"/>
  <c r="B34" i="2"/>
  <c r="B31" i="2"/>
  <c r="B24" i="2"/>
  <c r="B18" i="2"/>
  <c r="B21" i="2"/>
  <c r="B23" i="2"/>
  <c r="B59" i="2" l="1"/>
  <c r="B60" i="2" s="1"/>
  <c r="B22" i="2"/>
  <c r="B16" i="2"/>
  <c r="B25" i="2"/>
  <c r="B20" i="2"/>
  <c r="B19" i="2"/>
  <c r="B17" i="2"/>
  <c r="B120" i="2" l="1"/>
  <c r="B118" i="2"/>
  <c r="B122" i="2"/>
  <c r="B108" i="2"/>
  <c r="B111" i="2"/>
  <c r="B110" i="2"/>
  <c r="B85" i="2"/>
  <c r="B68" i="2"/>
  <c r="B69" i="2" s="1"/>
  <c r="B71" i="2" s="1"/>
  <c r="B30" i="2"/>
  <c r="B35" i="2"/>
  <c r="B32" i="2"/>
  <c r="B37" i="2"/>
  <c r="B33" i="2"/>
  <c r="B124" i="2" l="1"/>
  <c r="B114" i="2"/>
  <c r="B39" i="2"/>
  <c r="B86" i="2"/>
  <c r="B105" i="2" s="1"/>
  <c r="B134" i="2" l="1"/>
  <c r="B136" i="2" s="1"/>
</calcChain>
</file>

<file path=xl/sharedStrings.xml><?xml version="1.0" encoding="utf-8"?>
<sst xmlns="http://schemas.openxmlformats.org/spreadsheetml/2006/main" count="114" uniqueCount="93">
  <si>
    <t>Total</t>
  </si>
  <si>
    <t>Recovered</t>
  </si>
  <si>
    <t>ANALYSIS C-2B</t>
  </si>
  <si>
    <t>Current Restricted Fund Expenditures</t>
  </si>
  <si>
    <t>Educational and general:</t>
  </si>
  <si>
    <t>Travel</t>
  </si>
  <si>
    <t>Equipment</t>
  </si>
  <si>
    <t>Indirect Cost</t>
  </si>
  <si>
    <t xml:space="preserve">Supplies &amp; </t>
  </si>
  <si>
    <t>Expenses</t>
  </si>
  <si>
    <t>Related</t>
  </si>
  <si>
    <t>Benefits</t>
  </si>
  <si>
    <t xml:space="preserve"> Wages</t>
  </si>
  <si>
    <t>Salaries &amp;</t>
  </si>
  <si>
    <t xml:space="preserve">   Economics and finance</t>
  </si>
  <si>
    <t xml:space="preserve">   Management and marketing</t>
  </si>
  <si>
    <t xml:space="preserve">   Consortium of insurance</t>
  </si>
  <si>
    <t xml:space="preserve">   Education</t>
  </si>
  <si>
    <t xml:space="preserve">   Psychology</t>
  </si>
  <si>
    <t xml:space="preserve">   Nursing Program</t>
  </si>
  <si>
    <t xml:space="preserve">   Biological science</t>
  </si>
  <si>
    <t xml:space="preserve">   Computer science</t>
  </si>
  <si>
    <t xml:space="preserve">   Mathematics</t>
  </si>
  <si>
    <t xml:space="preserve"> Research - -</t>
  </si>
  <si>
    <t xml:space="preserve">   Kinesiology and health science</t>
  </si>
  <si>
    <t xml:space="preserve"> Public service - -</t>
  </si>
  <si>
    <t xml:space="preserve">   Public radio station</t>
  </si>
  <si>
    <t xml:space="preserve">      Total public service</t>
  </si>
  <si>
    <t xml:space="preserve"> Academic support - -</t>
  </si>
  <si>
    <t xml:space="preserve"> Library -</t>
  </si>
  <si>
    <t xml:space="preserve">   Administration</t>
  </si>
  <si>
    <t xml:space="preserve">      Total library</t>
  </si>
  <si>
    <t xml:space="preserve"> Academic services -</t>
  </si>
  <si>
    <t xml:space="preserve">   Teaching, learning, &amp; technology center</t>
  </si>
  <si>
    <t xml:space="preserve">   Pioneer heritage center</t>
  </si>
  <si>
    <t xml:space="preserve">      Total academic services</t>
  </si>
  <si>
    <t xml:space="preserve"> Student services - -</t>
  </si>
  <si>
    <t xml:space="preserve">   Student activities</t>
  </si>
  <si>
    <t xml:space="preserve">   Career center</t>
  </si>
  <si>
    <t xml:space="preserve">      Total student service</t>
  </si>
  <si>
    <t xml:space="preserve"> Institutional support - -</t>
  </si>
  <si>
    <t xml:space="preserve">   General administration -</t>
  </si>
  <si>
    <t xml:space="preserve">   Academic affairs</t>
  </si>
  <si>
    <t xml:space="preserve">   Campus police</t>
  </si>
  <si>
    <t xml:space="preserve">   Development</t>
  </si>
  <si>
    <t xml:space="preserve"> Auxiliary Enterprises:</t>
  </si>
  <si>
    <t xml:space="preserve">   Expenditures</t>
  </si>
  <si>
    <t xml:space="preserve">     Total auxiliary enterprises</t>
  </si>
  <si>
    <t xml:space="preserve">          Total expenditures and transfers</t>
  </si>
  <si>
    <t xml:space="preserve">          Total educational and general expenditures</t>
  </si>
  <si>
    <t xml:space="preserve">        Total instruction</t>
  </si>
  <si>
    <t xml:space="preserve">        Total research</t>
  </si>
  <si>
    <t xml:space="preserve">        Total academic support </t>
  </si>
  <si>
    <t xml:space="preserve">        Total institutional support</t>
  </si>
  <si>
    <t xml:space="preserve">   Arts and sciences -</t>
  </si>
  <si>
    <t xml:space="preserve">   American studies</t>
  </si>
  <si>
    <t xml:space="preserve">   Arts and media</t>
  </si>
  <si>
    <t xml:space="preserve">   Computer sciences</t>
  </si>
  <si>
    <t xml:space="preserve">   English and foreign languages</t>
  </si>
  <si>
    <t xml:space="preserve">   History and social sciences</t>
  </si>
  <si>
    <t xml:space="preserve">   Liberal arts</t>
  </si>
  <si>
    <t xml:space="preserve">   Non-profit administration</t>
  </si>
  <si>
    <t xml:space="preserve">      Total arts and sciences</t>
  </si>
  <si>
    <t xml:space="preserve"> Instruction - -</t>
  </si>
  <si>
    <t xml:space="preserve">   Business, education, and human development -</t>
  </si>
  <si>
    <t xml:space="preserve">   Accounting and business law</t>
  </si>
  <si>
    <t xml:space="preserve">   Dean</t>
  </si>
  <si>
    <t xml:space="preserve">   Health administration</t>
  </si>
  <si>
    <t xml:space="preserve">      Total business, education and human development</t>
  </si>
  <si>
    <t xml:space="preserve">   Continuing education</t>
  </si>
  <si>
    <t xml:space="preserve">  Continuing education</t>
  </si>
  <si>
    <t xml:space="preserve">  Debate</t>
  </si>
  <si>
    <t xml:space="preserve"> Arts and sciences -</t>
  </si>
  <si>
    <t xml:space="preserve">   Chemistry and physics</t>
  </si>
  <si>
    <t xml:space="preserve">   Red river watershed</t>
  </si>
  <si>
    <t xml:space="preserve"> Business, education and human development-</t>
  </si>
  <si>
    <t xml:space="preserve">   Manangement and marketing</t>
  </si>
  <si>
    <t xml:space="preserve">      Total business,education, and human development</t>
  </si>
  <si>
    <t xml:space="preserve">   Multicultural affairs</t>
  </si>
  <si>
    <t xml:space="preserve">    Biological science museum</t>
  </si>
  <si>
    <t xml:space="preserve"> Business, education and human development -</t>
  </si>
  <si>
    <t xml:space="preserve">   Business</t>
  </si>
  <si>
    <t xml:space="preserve">   Graduate school</t>
  </si>
  <si>
    <t xml:space="preserve">   Information technology</t>
  </si>
  <si>
    <t xml:space="preserve">   Student affairs</t>
  </si>
  <si>
    <t xml:space="preserve">   Student development</t>
  </si>
  <si>
    <t xml:space="preserve">   Rec sports</t>
  </si>
  <si>
    <t xml:space="preserve">   Debate</t>
  </si>
  <si>
    <t xml:space="preserve">   Financial aid</t>
  </si>
  <si>
    <t xml:space="preserve"> Scholarship and fellowship</t>
  </si>
  <si>
    <t>For the year ended June 30, 2018</t>
  </si>
  <si>
    <t xml:space="preserve">   Chancellor</t>
  </si>
  <si>
    <t xml:space="preserve">   Accounting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</si>
</sst>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7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</xf>
    <xf numFmtId="37" fontId="1" fillId="0" borderId="0" xfId="0" applyFont="1" applyAlignment="1">
      <alignment vertical="center"/>
    </xf>
    <xf numFmtId="37" fontId="6" fillId="0" borderId="0" xfId="0" applyFont="1" applyFill="1" applyAlignment="1">
      <alignment horizontal="left" vertical="center"/>
    </xf>
    <xf numFmtId="37" fontId="6" fillId="0" borderId="1" xfId="0" applyFont="1" applyFill="1" applyBorder="1" applyAlignment="1" applyProtection="1">
      <alignment horizontal="center" vertical="center"/>
    </xf>
    <xf numFmtId="37" fontId="6" fillId="0" borderId="0" xfId="0" applyFont="1" applyFill="1" applyAlignment="1" applyProtection="1">
      <alignment horizontal="fill" vertical="center"/>
    </xf>
    <xf numFmtId="165" fontId="6" fillId="0" borderId="0" xfId="1" applyNumberFormat="1" applyFont="1" applyFill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3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4" xfId="1" applyNumberFormat="1" applyFont="1" applyFill="1" applyBorder="1" applyAlignment="1" applyProtection="1">
      <alignment vertical="center"/>
    </xf>
    <xf numFmtId="165" fontId="1" fillId="0" borderId="0" xfId="1" applyNumberFormat="1" applyFont="1" applyAlignment="1">
      <alignment vertical="center"/>
    </xf>
    <xf numFmtId="165" fontId="1" fillId="0" borderId="0" xfId="1" applyNumberFormat="1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1" xfId="0" applyFont="1" applyBorder="1" applyAlignment="1">
      <alignment horizontal="center" vertical="center"/>
    </xf>
    <xf numFmtId="37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1" xfId="1" applyNumberFormat="1" applyFont="1" applyFill="1" applyBorder="1" applyAlignment="1">
      <alignment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Border="1" applyAlignment="1">
      <alignment vertical="center"/>
    </xf>
    <xf numFmtId="37" fontId="1" fillId="0" borderId="0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</cellXfs>
  <cellStyles count="4">
    <cellStyle name="Comma" xfId="1" builtinId="3"/>
    <cellStyle name="Comma 10" xfId="2"/>
    <cellStyle name="Currency 10" xfId="3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0</xdr:col>
      <xdr:colOff>2503279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T491"/>
  <sheetViews>
    <sheetView showGridLines="0" tabSelected="1" zoomScale="110" zoomScaleNormal="110" zoomScaleSheetLayoutView="115" workbookViewId="0">
      <selection activeCell="A9" sqref="A9"/>
    </sheetView>
  </sheetViews>
  <sheetFormatPr defaultColWidth="8.88671875" defaultRowHeight="12.75" x14ac:dyDescent="0.25"/>
  <cols>
    <col min="1" max="1" width="39.109375" style="14" customWidth="1"/>
    <col min="2" max="2" width="11.77734375" style="1" customWidth="1"/>
    <col min="3" max="3" width="1.77734375" style="1" customWidth="1"/>
    <col min="4" max="4" width="11.77734375" style="1" customWidth="1"/>
    <col min="5" max="5" width="1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" style="1" customWidth="1"/>
    <col min="12" max="12" width="11.77734375" style="1" customWidth="1"/>
    <col min="13" max="13" width="1" style="2" customWidth="1"/>
    <col min="14" max="176" width="12.6640625" style="2" customWidth="1"/>
    <col min="177" max="16384" width="8.88671875" style="1"/>
  </cols>
  <sheetData>
    <row r="1" spans="1:176" s="4" customFormat="1" ht="12" customHeight="1" x14ac:dyDescent="0.25">
      <c r="A1" s="41"/>
    </row>
    <row r="2" spans="1:176" s="4" customFormat="1" ht="10.5" customHeight="1" x14ac:dyDescent="0.25">
      <c r="A2" s="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6" s="4" customFormat="1" ht="16.5" x14ac:dyDescent="0.25">
      <c r="A3" s="4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76" s="4" customFormat="1" ht="8.25" customHeight="1" x14ac:dyDescent="0.25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6" s="4" customFormat="1" ht="16.5" x14ac:dyDescent="0.25">
      <c r="A5" s="41"/>
      <c r="B5" s="42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76" s="4" customFormat="1" ht="16.5" x14ac:dyDescent="0.25">
      <c r="A6" s="41"/>
      <c r="B6" s="42" t="s">
        <v>90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76" s="4" customFormat="1" ht="10.5" customHeight="1" x14ac:dyDescent="0.25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76" s="4" customFormat="1" ht="12" x14ac:dyDescent="0.25">
      <c r="A8" s="41"/>
      <c r="F8" s="7"/>
      <c r="G8" s="7"/>
    </row>
    <row r="9" spans="1:176" s="9" customFormat="1" ht="13.5" x14ac:dyDescent="0.25">
      <c r="A9" s="31"/>
      <c r="D9" s="31" t="s">
        <v>13</v>
      </c>
      <c r="F9" s="32" t="s">
        <v>10</v>
      </c>
      <c r="G9" s="33"/>
      <c r="J9" s="31" t="s">
        <v>8</v>
      </c>
      <c r="N9" s="29" t="s">
        <v>7</v>
      </c>
    </row>
    <row r="10" spans="1:176" s="8" customFormat="1" ht="13.5" x14ac:dyDescent="0.25">
      <c r="B10" s="16" t="s">
        <v>0</v>
      </c>
      <c r="D10" s="16" t="s">
        <v>12</v>
      </c>
      <c r="F10" s="16" t="s">
        <v>11</v>
      </c>
      <c r="H10" s="16" t="s">
        <v>5</v>
      </c>
      <c r="J10" s="16" t="s">
        <v>9</v>
      </c>
      <c r="L10" s="16" t="s">
        <v>6</v>
      </c>
      <c r="M10" s="9"/>
      <c r="N10" s="30" t="s">
        <v>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</row>
    <row r="11" spans="1:176" s="8" customFormat="1" ht="13.5" x14ac:dyDescent="0.25">
      <c r="B11" s="34"/>
      <c r="D11" s="34"/>
      <c r="F11" s="34"/>
      <c r="H11" s="34"/>
      <c r="J11" s="34"/>
      <c r="L11" s="34"/>
      <c r="M11" s="9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</row>
    <row r="12" spans="1:176" s="8" customFormat="1" ht="13.5" x14ac:dyDescent="0.25">
      <c r="A12" s="15" t="s">
        <v>4</v>
      </c>
      <c r="B12" s="17"/>
      <c r="D12" s="17"/>
      <c r="F12" s="17"/>
      <c r="H12" s="17"/>
      <c r="J12" s="17"/>
      <c r="L12" s="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</row>
    <row r="13" spans="1:176" s="8" customFormat="1" ht="13.5" x14ac:dyDescent="0.25">
      <c r="A13" s="15"/>
      <c r="B13" s="17"/>
      <c r="D13" s="17"/>
      <c r="F13" s="17"/>
      <c r="H13" s="17"/>
      <c r="J13" s="17"/>
      <c r="L13" s="17"/>
      <c r="M13" s="9"/>
      <c r="N13" s="1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</row>
    <row r="14" spans="1:176" s="8" customFormat="1" ht="15.75" customHeight="1" x14ac:dyDescent="0.25">
      <c r="A14" s="8" t="s">
        <v>63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</row>
    <row r="15" spans="1:176" s="8" customFormat="1" ht="13.5" x14ac:dyDescent="0.25">
      <c r="A15" s="8" t="s">
        <v>54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</row>
    <row r="16" spans="1:176" s="8" customFormat="1" ht="13.5" x14ac:dyDescent="0.25">
      <c r="A16" s="8" t="s">
        <v>55</v>
      </c>
      <c r="B16" s="18">
        <f t="shared" ref="B16:B25" si="0">SUM(D16:N16)</f>
        <v>24164</v>
      </c>
      <c r="C16" s="18"/>
      <c r="D16" s="18">
        <v>9857</v>
      </c>
      <c r="E16" s="18"/>
      <c r="F16" s="18">
        <v>0</v>
      </c>
      <c r="G16" s="18"/>
      <c r="H16" s="18">
        <v>7010</v>
      </c>
      <c r="I16" s="18"/>
      <c r="J16" s="10">
        <v>7297</v>
      </c>
      <c r="K16" s="18"/>
      <c r="L16" s="18">
        <v>0</v>
      </c>
      <c r="M16" s="19"/>
      <c r="N16" s="18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</row>
    <row r="17" spans="1:176" s="8" customFormat="1" ht="13.5" x14ac:dyDescent="0.25">
      <c r="A17" s="13" t="s">
        <v>56</v>
      </c>
      <c r="B17" s="36">
        <f t="shared" si="0"/>
        <v>24211</v>
      </c>
      <c r="C17" s="18"/>
      <c r="D17" s="18">
        <v>17851</v>
      </c>
      <c r="E17" s="18"/>
      <c r="F17" s="18">
        <v>0</v>
      </c>
      <c r="G17" s="18"/>
      <c r="H17" s="18">
        <v>0</v>
      </c>
      <c r="I17" s="18"/>
      <c r="J17" s="10">
        <v>2687</v>
      </c>
      <c r="K17" s="18"/>
      <c r="L17" s="18">
        <v>0</v>
      </c>
      <c r="M17" s="19"/>
      <c r="N17" s="18">
        <v>3673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</row>
    <row r="18" spans="1:176" s="8" customFormat="1" ht="13.5" x14ac:dyDescent="0.25">
      <c r="A18" s="13" t="s">
        <v>20</v>
      </c>
      <c r="B18" s="36">
        <f t="shared" si="0"/>
        <v>11690</v>
      </c>
      <c r="C18" s="18"/>
      <c r="D18" s="18">
        <v>364</v>
      </c>
      <c r="E18" s="18"/>
      <c r="F18" s="18">
        <v>0</v>
      </c>
      <c r="G18" s="18"/>
      <c r="H18" s="18">
        <v>0</v>
      </c>
      <c r="I18" s="18"/>
      <c r="J18" s="10">
        <v>2236</v>
      </c>
      <c r="K18" s="18"/>
      <c r="L18" s="18">
        <v>9090</v>
      </c>
      <c r="M18" s="19"/>
      <c r="N18" s="18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8" customFormat="1" ht="13.5" x14ac:dyDescent="0.25">
      <c r="A19" s="8" t="s">
        <v>73</v>
      </c>
      <c r="B19" s="36">
        <f t="shared" si="0"/>
        <v>4841</v>
      </c>
      <c r="C19" s="10"/>
      <c r="D19" s="10">
        <v>0</v>
      </c>
      <c r="E19" s="10"/>
      <c r="F19" s="10">
        <v>0</v>
      </c>
      <c r="G19" s="10"/>
      <c r="H19" s="10">
        <v>0</v>
      </c>
      <c r="I19" s="10"/>
      <c r="J19" s="10">
        <v>120</v>
      </c>
      <c r="K19" s="10"/>
      <c r="L19" s="10">
        <v>4721</v>
      </c>
      <c r="M19" s="11"/>
      <c r="N19" s="10">
        <v>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" customFormat="1" ht="13.5" x14ac:dyDescent="0.25">
      <c r="A20" s="13" t="s">
        <v>57</v>
      </c>
      <c r="B20" s="36">
        <f t="shared" si="0"/>
        <v>71388</v>
      </c>
      <c r="C20" s="18"/>
      <c r="D20" s="18">
        <v>70182</v>
      </c>
      <c r="E20" s="18"/>
      <c r="F20" s="18">
        <v>0</v>
      </c>
      <c r="G20" s="18"/>
      <c r="H20" s="18">
        <v>0</v>
      </c>
      <c r="I20" s="18"/>
      <c r="J20" s="10">
        <v>214</v>
      </c>
      <c r="K20" s="18"/>
      <c r="L20" s="18">
        <v>0</v>
      </c>
      <c r="M20" s="19"/>
      <c r="N20" s="18">
        <v>992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</row>
    <row r="21" spans="1:176" s="8" customFormat="1" ht="13.5" x14ac:dyDescent="0.25">
      <c r="A21" s="13" t="s">
        <v>58</v>
      </c>
      <c r="B21" s="36">
        <f t="shared" si="0"/>
        <v>4641</v>
      </c>
      <c r="C21" s="18"/>
      <c r="D21" s="18">
        <v>4641</v>
      </c>
      <c r="E21" s="18"/>
      <c r="F21" s="18">
        <v>0</v>
      </c>
      <c r="G21" s="18"/>
      <c r="H21" s="18">
        <v>0</v>
      </c>
      <c r="I21" s="18"/>
      <c r="J21" s="10">
        <v>0</v>
      </c>
      <c r="K21" s="18"/>
      <c r="L21" s="18">
        <v>0</v>
      </c>
      <c r="M21" s="19"/>
      <c r="N21" s="18">
        <v>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</row>
    <row r="22" spans="1:176" s="8" customFormat="1" ht="13.5" x14ac:dyDescent="0.25">
      <c r="A22" s="8" t="s">
        <v>59</v>
      </c>
      <c r="B22" s="36">
        <f t="shared" si="0"/>
        <v>4024</v>
      </c>
      <c r="C22" s="10"/>
      <c r="D22" s="10">
        <v>3381</v>
      </c>
      <c r="E22" s="10"/>
      <c r="F22" s="10">
        <v>159</v>
      </c>
      <c r="G22" s="10"/>
      <c r="H22" s="10">
        <v>0</v>
      </c>
      <c r="I22" s="10"/>
      <c r="J22" s="10">
        <v>484</v>
      </c>
      <c r="K22" s="10"/>
      <c r="L22" s="10">
        <v>0</v>
      </c>
      <c r="M22" s="11"/>
      <c r="N22" s="10"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</row>
    <row r="23" spans="1:176" s="8" customFormat="1" ht="13.5" x14ac:dyDescent="0.25">
      <c r="A23" s="8" t="s">
        <v>60</v>
      </c>
      <c r="B23" s="36">
        <f t="shared" si="0"/>
        <v>11423</v>
      </c>
      <c r="C23" s="10"/>
      <c r="D23" s="10">
        <v>11043</v>
      </c>
      <c r="E23" s="10"/>
      <c r="F23" s="10">
        <v>0</v>
      </c>
      <c r="G23" s="10"/>
      <c r="H23" s="10">
        <v>0</v>
      </c>
      <c r="I23" s="10"/>
      <c r="J23" s="10">
        <v>345</v>
      </c>
      <c r="K23" s="10"/>
      <c r="L23" s="10">
        <v>35</v>
      </c>
      <c r="M23" s="11"/>
      <c r="N23" s="10">
        <v>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</row>
    <row r="24" spans="1:176" s="8" customFormat="1" ht="13.5" x14ac:dyDescent="0.25">
      <c r="A24" s="8" t="s">
        <v>22</v>
      </c>
      <c r="B24" s="36">
        <f t="shared" si="0"/>
        <v>191467</v>
      </c>
      <c r="C24" s="10"/>
      <c r="D24" s="10">
        <v>143437</v>
      </c>
      <c r="E24" s="10"/>
      <c r="F24" s="10">
        <v>587</v>
      </c>
      <c r="G24" s="10"/>
      <c r="H24" s="10">
        <v>7433</v>
      </c>
      <c r="I24" s="10"/>
      <c r="J24" s="10">
        <v>38715</v>
      </c>
      <c r="K24" s="10"/>
      <c r="L24" s="10">
        <v>1295</v>
      </c>
      <c r="M24" s="11"/>
      <c r="N24" s="10"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</row>
    <row r="25" spans="1:176" s="8" customFormat="1" ht="13.5" x14ac:dyDescent="0.25">
      <c r="A25" s="8" t="s">
        <v>61</v>
      </c>
      <c r="B25" s="36">
        <f t="shared" si="0"/>
        <v>167754</v>
      </c>
      <c r="C25" s="10"/>
      <c r="D25" s="10">
        <v>162277</v>
      </c>
      <c r="E25" s="10"/>
      <c r="F25" s="10">
        <v>197</v>
      </c>
      <c r="G25" s="10"/>
      <c r="H25" s="10">
        <v>4829</v>
      </c>
      <c r="I25" s="10"/>
      <c r="J25" s="10">
        <v>328</v>
      </c>
      <c r="K25" s="10"/>
      <c r="L25" s="10">
        <v>0</v>
      </c>
      <c r="M25" s="11"/>
      <c r="N25" s="10">
        <v>123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</row>
    <row r="26" spans="1:176" s="8" customFormat="1" ht="13.5" x14ac:dyDescent="0.25">
      <c r="A26" s="8" t="s">
        <v>74</v>
      </c>
      <c r="B26" s="36">
        <f t="shared" ref="B26" si="1">SUM(D26:N26)</f>
        <v>105</v>
      </c>
      <c r="C26" s="10"/>
      <c r="D26" s="10">
        <v>0</v>
      </c>
      <c r="E26" s="10"/>
      <c r="F26" s="10">
        <v>0</v>
      </c>
      <c r="G26" s="10"/>
      <c r="H26" s="10">
        <v>0</v>
      </c>
      <c r="I26" s="10"/>
      <c r="J26" s="10">
        <v>105</v>
      </c>
      <c r="K26" s="10"/>
      <c r="L26" s="10">
        <v>0</v>
      </c>
      <c r="M26" s="11"/>
      <c r="N26" s="10">
        <v>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</row>
    <row r="27" spans="1:176" s="8" customFormat="1" ht="13.5" x14ac:dyDescent="0.25">
      <c r="A27" s="13" t="s">
        <v>62</v>
      </c>
      <c r="B27" s="20">
        <f>D27+F27+H27+J27+L27+N27</f>
        <v>515708</v>
      </c>
      <c r="C27" s="21"/>
      <c r="D27" s="20">
        <f>SUM(D16:D26)</f>
        <v>423033</v>
      </c>
      <c r="E27" s="10"/>
      <c r="F27" s="20">
        <f>SUM(F16:F26)</f>
        <v>943</v>
      </c>
      <c r="G27" s="10"/>
      <c r="H27" s="20">
        <f>SUM(H16:H26)</f>
        <v>19272</v>
      </c>
      <c r="I27" s="10"/>
      <c r="J27" s="20">
        <f>SUM(J16:J26)</f>
        <v>52531</v>
      </c>
      <c r="K27" s="10"/>
      <c r="L27" s="20">
        <f>SUM(L16:L26)</f>
        <v>15141</v>
      </c>
      <c r="M27" s="11"/>
      <c r="N27" s="20">
        <f>SUM(N16:N26)</f>
        <v>4788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</row>
    <row r="28" spans="1:176" s="8" customFormat="1" ht="13.5" x14ac:dyDescent="0.25">
      <c r="A28" s="13"/>
      <c r="B28" s="22"/>
      <c r="C28" s="21"/>
      <c r="D28" s="22"/>
      <c r="E28" s="10"/>
      <c r="F28" s="22"/>
      <c r="G28" s="10"/>
      <c r="H28" s="22"/>
      <c r="I28" s="10"/>
      <c r="J28" s="22"/>
      <c r="K28" s="10"/>
      <c r="L28" s="22"/>
      <c r="M28" s="11"/>
      <c r="N28" s="2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</row>
    <row r="29" spans="1:176" s="8" customFormat="1" ht="13.5" x14ac:dyDescent="0.25">
      <c r="A29" s="8" t="s">
        <v>64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</row>
    <row r="30" spans="1:176" s="8" customFormat="1" ht="13.5" x14ac:dyDescent="0.25">
      <c r="A30" s="8" t="s">
        <v>65</v>
      </c>
      <c r="B30" s="10">
        <f t="shared" ref="B30:B38" si="2">SUM(D30:N30)</f>
        <v>3649</v>
      </c>
      <c r="C30" s="10"/>
      <c r="D30" s="10">
        <v>3546</v>
      </c>
      <c r="E30" s="10"/>
      <c r="F30" s="10">
        <v>8</v>
      </c>
      <c r="G30" s="10"/>
      <c r="H30" s="10">
        <v>95</v>
      </c>
      <c r="I30" s="10"/>
      <c r="J30" s="10">
        <v>0</v>
      </c>
      <c r="K30" s="10"/>
      <c r="L30" s="10">
        <v>0</v>
      </c>
      <c r="M30" s="11"/>
      <c r="N30" s="10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</row>
    <row r="31" spans="1:176" s="8" customFormat="1" ht="13.5" x14ac:dyDescent="0.25">
      <c r="A31" s="8" t="s">
        <v>16</v>
      </c>
      <c r="B31" s="10">
        <f t="shared" si="2"/>
        <v>45532</v>
      </c>
      <c r="C31" s="10"/>
      <c r="D31" s="10">
        <v>45532</v>
      </c>
      <c r="E31" s="10"/>
      <c r="F31" s="10">
        <v>0</v>
      </c>
      <c r="G31" s="10"/>
      <c r="H31" s="10">
        <v>0</v>
      </c>
      <c r="I31" s="10"/>
      <c r="J31" s="10">
        <v>0</v>
      </c>
      <c r="K31" s="10"/>
      <c r="L31" s="10">
        <v>0</v>
      </c>
      <c r="M31" s="11"/>
      <c r="N31" s="10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</row>
    <row r="32" spans="1:176" s="8" customFormat="1" ht="13.5" x14ac:dyDescent="0.25">
      <c r="A32" s="8" t="s">
        <v>66</v>
      </c>
      <c r="B32" s="10">
        <f t="shared" si="2"/>
        <v>-12556</v>
      </c>
      <c r="C32" s="18"/>
      <c r="D32" s="18">
        <v>4060</v>
      </c>
      <c r="E32" s="18"/>
      <c r="F32" s="18">
        <v>0</v>
      </c>
      <c r="G32" s="18"/>
      <c r="H32" s="18">
        <v>1163</v>
      </c>
      <c r="I32" s="18"/>
      <c r="J32" s="10">
        <v>-17965</v>
      </c>
      <c r="K32" s="18"/>
      <c r="L32" s="18">
        <v>186</v>
      </c>
      <c r="M32" s="19"/>
      <c r="N32" s="18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</row>
    <row r="33" spans="1:176" s="8" customFormat="1" ht="13.5" x14ac:dyDescent="0.25">
      <c r="A33" s="13" t="s">
        <v>14</v>
      </c>
      <c r="B33" s="10">
        <f t="shared" si="2"/>
        <v>28458</v>
      </c>
      <c r="C33" s="18"/>
      <c r="D33" s="18">
        <v>25951</v>
      </c>
      <c r="E33" s="18"/>
      <c r="F33" s="18">
        <v>0</v>
      </c>
      <c r="G33" s="18"/>
      <c r="H33" s="18">
        <v>0</v>
      </c>
      <c r="I33" s="18"/>
      <c r="J33" s="10">
        <v>2507</v>
      </c>
      <c r="K33" s="18"/>
      <c r="L33" s="18">
        <v>0</v>
      </c>
      <c r="M33" s="19"/>
      <c r="N33" s="18">
        <v>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</row>
    <row r="34" spans="1:176" s="8" customFormat="1" ht="13.5" x14ac:dyDescent="0.25">
      <c r="A34" s="13" t="s">
        <v>17</v>
      </c>
      <c r="B34" s="10">
        <f t="shared" si="2"/>
        <v>184787</v>
      </c>
      <c r="C34" s="18"/>
      <c r="D34" s="18">
        <v>88463</v>
      </c>
      <c r="E34" s="18"/>
      <c r="F34" s="18">
        <v>16284</v>
      </c>
      <c r="G34" s="18"/>
      <c r="H34" s="18">
        <v>13291</v>
      </c>
      <c r="I34" s="18"/>
      <c r="J34" s="10">
        <v>46423</v>
      </c>
      <c r="K34" s="18"/>
      <c r="L34" s="18">
        <v>20039</v>
      </c>
      <c r="M34" s="19"/>
      <c r="N34" s="18">
        <v>287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76" s="8" customFormat="1" ht="13.5" x14ac:dyDescent="0.25">
      <c r="A35" s="8" t="s">
        <v>67</v>
      </c>
      <c r="B35" s="10">
        <f t="shared" si="2"/>
        <v>40521</v>
      </c>
      <c r="C35" s="10"/>
      <c r="D35" s="10">
        <v>40521</v>
      </c>
      <c r="E35" s="10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1"/>
      <c r="N35" s="10"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76" s="8" customFormat="1" ht="13.5" x14ac:dyDescent="0.25">
      <c r="A36" s="8" t="s">
        <v>24</v>
      </c>
      <c r="B36" s="10">
        <f t="shared" si="2"/>
        <v>11275</v>
      </c>
      <c r="C36" s="10"/>
      <c r="D36" s="10">
        <v>10549</v>
      </c>
      <c r="E36" s="10"/>
      <c r="F36" s="10">
        <v>0</v>
      </c>
      <c r="G36" s="10"/>
      <c r="H36" s="10">
        <v>0</v>
      </c>
      <c r="I36" s="10"/>
      <c r="J36" s="10">
        <v>280</v>
      </c>
      <c r="K36" s="10"/>
      <c r="L36" s="10">
        <v>0</v>
      </c>
      <c r="M36" s="11"/>
      <c r="N36" s="10">
        <v>446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76" s="8" customFormat="1" ht="13.5" x14ac:dyDescent="0.25">
      <c r="A37" s="8" t="s">
        <v>15</v>
      </c>
      <c r="B37" s="10">
        <f t="shared" si="2"/>
        <v>10220</v>
      </c>
      <c r="C37" s="10"/>
      <c r="D37" s="10">
        <v>3229</v>
      </c>
      <c r="E37" s="10"/>
      <c r="F37" s="10">
        <v>0</v>
      </c>
      <c r="G37" s="10"/>
      <c r="H37" s="10">
        <v>6762</v>
      </c>
      <c r="I37" s="10"/>
      <c r="J37" s="10">
        <v>160</v>
      </c>
      <c r="K37" s="10"/>
      <c r="L37" s="10">
        <v>0</v>
      </c>
      <c r="M37" s="11"/>
      <c r="N37" s="10">
        <v>69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</row>
    <row r="38" spans="1:176" s="8" customFormat="1" ht="13.5" x14ac:dyDescent="0.25">
      <c r="A38" s="8" t="s">
        <v>18</v>
      </c>
      <c r="B38" s="10">
        <f t="shared" si="2"/>
        <v>8550</v>
      </c>
      <c r="C38" s="10"/>
      <c r="D38" s="10">
        <v>8271</v>
      </c>
      <c r="E38" s="10"/>
      <c r="F38" s="10">
        <v>0</v>
      </c>
      <c r="G38" s="10"/>
      <c r="H38" s="10">
        <v>0</v>
      </c>
      <c r="I38" s="10"/>
      <c r="J38" s="10">
        <v>0</v>
      </c>
      <c r="K38" s="10"/>
      <c r="L38" s="10">
        <v>0</v>
      </c>
      <c r="M38" s="11"/>
      <c r="N38" s="10">
        <v>279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</row>
    <row r="39" spans="1:176" s="8" customFormat="1" ht="13.5" x14ac:dyDescent="0.25">
      <c r="A39" s="13" t="s">
        <v>68</v>
      </c>
      <c r="B39" s="20">
        <f>SUM(B30:B38)</f>
        <v>320436</v>
      </c>
      <c r="C39" s="21"/>
      <c r="D39" s="20">
        <f>SUM(D30:D38)</f>
        <v>230122</v>
      </c>
      <c r="E39" s="10"/>
      <c r="F39" s="20">
        <f>SUM(F30:F38)</f>
        <v>16292</v>
      </c>
      <c r="G39" s="10"/>
      <c r="H39" s="20">
        <f>SUM(H30:H38)</f>
        <v>21311</v>
      </c>
      <c r="I39" s="10"/>
      <c r="J39" s="20">
        <f>SUM(J30:J38)</f>
        <v>31405</v>
      </c>
      <c r="K39" s="10"/>
      <c r="L39" s="20">
        <f>SUM(L30:L38)</f>
        <v>20225</v>
      </c>
      <c r="M39" s="11"/>
      <c r="N39" s="20">
        <f>SUM(N30:N38)</f>
        <v>1081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</row>
    <row r="40" spans="1:176" s="8" customFormat="1" ht="13.5" x14ac:dyDescent="0.25">
      <c r="A40" s="13"/>
      <c r="B40" s="22"/>
      <c r="C40" s="21"/>
      <c r="D40" s="22"/>
      <c r="E40" s="10"/>
      <c r="F40" s="22"/>
      <c r="G40" s="10"/>
      <c r="H40" s="22"/>
      <c r="I40" s="10"/>
      <c r="J40" s="22"/>
      <c r="K40" s="10"/>
      <c r="L40" s="22"/>
      <c r="M40" s="11"/>
      <c r="N40" s="2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</row>
    <row r="41" spans="1:176" s="8" customFormat="1" ht="13.5" x14ac:dyDescent="0.25">
      <c r="A41" s="13" t="s">
        <v>70</v>
      </c>
      <c r="B41" s="37">
        <f>SUM(D41:N41)</f>
        <v>91645</v>
      </c>
      <c r="C41" s="18"/>
      <c r="D41" s="37">
        <v>71729</v>
      </c>
      <c r="E41" s="18"/>
      <c r="F41" s="37">
        <v>-8</v>
      </c>
      <c r="G41" s="18"/>
      <c r="H41" s="37">
        <v>3000</v>
      </c>
      <c r="I41" s="19"/>
      <c r="J41" s="38">
        <v>12940</v>
      </c>
      <c r="K41" s="18"/>
      <c r="L41" s="37">
        <v>3984</v>
      </c>
      <c r="M41" s="19"/>
      <c r="N41" s="37">
        <v>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</row>
    <row r="42" spans="1:176" s="8" customFormat="1" ht="13.5" x14ac:dyDescent="0.25">
      <c r="A42" s="13"/>
      <c r="B42" s="19"/>
      <c r="C42" s="18"/>
      <c r="D42" s="19"/>
      <c r="E42" s="18"/>
      <c r="F42" s="19"/>
      <c r="G42" s="18"/>
      <c r="H42" s="19"/>
      <c r="I42" s="19"/>
      <c r="J42" s="11"/>
      <c r="K42" s="18"/>
      <c r="L42" s="19"/>
      <c r="M42" s="19"/>
      <c r="N42" s="1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</row>
    <row r="43" spans="1:176" s="8" customFormat="1" ht="13.5" x14ac:dyDescent="0.25">
      <c r="A43" s="13" t="s">
        <v>71</v>
      </c>
      <c r="B43" s="37">
        <f>SUM(D43:N43)</f>
        <v>22807</v>
      </c>
      <c r="C43" s="18"/>
      <c r="D43" s="37">
        <v>4000</v>
      </c>
      <c r="E43" s="18"/>
      <c r="F43" s="37">
        <v>0</v>
      </c>
      <c r="G43" s="18"/>
      <c r="H43" s="37">
        <v>12585</v>
      </c>
      <c r="I43" s="19"/>
      <c r="J43" s="38">
        <v>6222</v>
      </c>
      <c r="K43" s="18"/>
      <c r="L43" s="37">
        <v>0</v>
      </c>
      <c r="M43" s="19"/>
      <c r="N43" s="37"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</row>
    <row r="44" spans="1:176" s="8" customFormat="1" ht="13.5" x14ac:dyDescent="0.25">
      <c r="A44" s="13"/>
      <c r="B44" s="19"/>
      <c r="C44" s="18"/>
      <c r="D44" s="19"/>
      <c r="E44" s="18"/>
      <c r="F44" s="19"/>
      <c r="G44" s="18"/>
      <c r="H44" s="19"/>
      <c r="I44" s="19"/>
      <c r="J44" s="11"/>
      <c r="K44" s="18"/>
      <c r="L44" s="19"/>
      <c r="M44" s="19"/>
      <c r="N44" s="1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</row>
    <row r="45" spans="1:176" s="8" customFormat="1" ht="13.5" x14ac:dyDescent="0.25">
      <c r="A45" s="13" t="s">
        <v>19</v>
      </c>
      <c r="B45" s="37">
        <f>SUM(D45:N45)</f>
        <v>869147</v>
      </c>
      <c r="C45" s="18"/>
      <c r="D45" s="37">
        <v>758567</v>
      </c>
      <c r="E45" s="18"/>
      <c r="F45" s="37">
        <v>1744</v>
      </c>
      <c r="G45" s="18"/>
      <c r="H45" s="37">
        <v>5769</v>
      </c>
      <c r="I45" s="19"/>
      <c r="J45" s="38">
        <v>91379</v>
      </c>
      <c r="K45" s="18"/>
      <c r="L45" s="37">
        <v>11688</v>
      </c>
      <c r="M45" s="19"/>
      <c r="N45" s="37">
        <v>0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</row>
    <row r="46" spans="1:176" s="8" customFormat="1" ht="13.5" x14ac:dyDescent="0.25">
      <c r="A46" s="13"/>
      <c r="B46" s="19"/>
      <c r="C46" s="18"/>
      <c r="D46" s="19"/>
      <c r="E46" s="18"/>
      <c r="F46" s="19"/>
      <c r="G46" s="18"/>
      <c r="H46" s="19"/>
      <c r="I46" s="19"/>
      <c r="J46" s="11"/>
      <c r="K46" s="18"/>
      <c r="L46" s="19"/>
      <c r="M46" s="19"/>
      <c r="N46" s="1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</row>
    <row r="47" spans="1:176" s="8" customFormat="1" ht="13.5" x14ac:dyDescent="0.25">
      <c r="A47" s="8" t="s">
        <v>33</v>
      </c>
      <c r="B47" s="37">
        <f>SUM(D47:N47)</f>
        <v>400</v>
      </c>
      <c r="C47" s="10"/>
      <c r="D47" s="38">
        <v>0</v>
      </c>
      <c r="E47" s="10"/>
      <c r="F47" s="38">
        <v>0</v>
      </c>
      <c r="G47" s="10"/>
      <c r="H47" s="38">
        <v>400</v>
      </c>
      <c r="I47" s="10"/>
      <c r="J47" s="38">
        <v>0</v>
      </c>
      <c r="K47" s="10"/>
      <c r="L47" s="38">
        <v>0</v>
      </c>
      <c r="M47" s="11"/>
      <c r="N47" s="38">
        <v>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</row>
    <row r="48" spans="1:176" s="8" customFormat="1" ht="13.5" x14ac:dyDescent="0.25">
      <c r="A48" s="13"/>
      <c r="B48" s="22"/>
      <c r="C48" s="21"/>
      <c r="D48" s="22"/>
      <c r="E48" s="10"/>
      <c r="F48" s="22"/>
      <c r="G48" s="10"/>
      <c r="H48" s="22"/>
      <c r="I48" s="22"/>
      <c r="J48" s="22"/>
      <c r="K48" s="10"/>
      <c r="L48" s="22"/>
      <c r="M48" s="22"/>
      <c r="N48" s="2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</row>
    <row r="49" spans="1:176" s="8" customFormat="1" ht="13.5" x14ac:dyDescent="0.25">
      <c r="A49" s="8" t="s">
        <v>50</v>
      </c>
      <c r="B49" s="23">
        <f>D49+F49+H49+J49+L49+N49</f>
        <v>1820143</v>
      </c>
      <c r="C49" s="18"/>
      <c r="D49" s="23">
        <f>D45+D43+D41+D39+D27+D47</f>
        <v>1487451</v>
      </c>
      <c r="E49" s="18"/>
      <c r="F49" s="23">
        <f>F45+F43+F41+F39+F27+F47</f>
        <v>18971</v>
      </c>
      <c r="G49" s="18"/>
      <c r="H49" s="23">
        <f>H45+H43+H41+H39+H27+H47</f>
        <v>62337</v>
      </c>
      <c r="I49" s="18"/>
      <c r="J49" s="23">
        <f>J45+J43+J41+J39+J27+J47</f>
        <v>194477</v>
      </c>
      <c r="K49" s="18"/>
      <c r="L49" s="23">
        <f>L45+L43+L41+L39+L27+L47</f>
        <v>51038</v>
      </c>
      <c r="M49" s="19"/>
      <c r="N49" s="23">
        <f>N45+N43+N41+N39+N27+N47</f>
        <v>5869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</row>
    <row r="50" spans="1:176" s="8" customFormat="1" ht="13.5" x14ac:dyDescent="0.25"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9"/>
      <c r="N50" s="1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</row>
    <row r="51" spans="1:176" s="8" customFormat="1" ht="13.5" x14ac:dyDescent="0.25">
      <c r="A51" s="8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</row>
    <row r="52" spans="1:176" s="8" customFormat="1" ht="13.5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</row>
    <row r="53" spans="1:176" s="8" customFormat="1" ht="13.5" x14ac:dyDescent="0.25">
      <c r="A53" s="8" t="s">
        <v>72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1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</row>
    <row r="54" spans="1:176" s="8" customFormat="1" ht="13.5" x14ac:dyDescent="0.25">
      <c r="A54" s="8" t="s">
        <v>56</v>
      </c>
      <c r="B54" s="18">
        <f t="shared" ref="B54:B59" si="3">SUM(D54:N54)</f>
        <v>-448</v>
      </c>
      <c r="C54" s="18"/>
      <c r="D54" s="18">
        <v>0</v>
      </c>
      <c r="E54" s="18"/>
      <c r="F54" s="18">
        <v>0</v>
      </c>
      <c r="G54" s="18"/>
      <c r="H54" s="18">
        <v>0</v>
      </c>
      <c r="I54" s="18"/>
      <c r="J54" s="18">
        <v>-448</v>
      </c>
      <c r="K54" s="18"/>
      <c r="L54" s="18">
        <v>0</v>
      </c>
      <c r="M54" s="19"/>
      <c r="N54" s="18">
        <v>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</row>
    <row r="55" spans="1:176" s="8" customFormat="1" ht="13.5" x14ac:dyDescent="0.25">
      <c r="A55" s="8" t="s">
        <v>20</v>
      </c>
      <c r="B55" s="18">
        <f t="shared" si="3"/>
        <v>67670</v>
      </c>
      <c r="C55" s="18"/>
      <c r="D55" s="18">
        <v>6450</v>
      </c>
      <c r="E55" s="18"/>
      <c r="F55" s="18">
        <v>0</v>
      </c>
      <c r="G55" s="18"/>
      <c r="H55" s="18">
        <v>-472</v>
      </c>
      <c r="I55" s="18"/>
      <c r="J55" s="18">
        <v>4327</v>
      </c>
      <c r="K55" s="18"/>
      <c r="L55" s="18">
        <v>55817</v>
      </c>
      <c r="M55" s="19"/>
      <c r="N55" s="18">
        <v>1548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</row>
    <row r="56" spans="1:176" s="8" customFormat="1" ht="13.5" x14ac:dyDescent="0.25">
      <c r="A56" s="8" t="s">
        <v>73</v>
      </c>
      <c r="B56" s="18">
        <f t="shared" si="3"/>
        <v>389797</v>
      </c>
      <c r="C56" s="18"/>
      <c r="D56" s="18">
        <v>167597</v>
      </c>
      <c r="E56" s="18"/>
      <c r="F56" s="18">
        <v>41661</v>
      </c>
      <c r="G56" s="18"/>
      <c r="H56" s="18">
        <v>16493</v>
      </c>
      <c r="I56" s="18"/>
      <c r="J56" s="18">
        <v>46656</v>
      </c>
      <c r="K56" s="18"/>
      <c r="L56" s="18">
        <v>37489</v>
      </c>
      <c r="M56" s="19"/>
      <c r="N56" s="18">
        <v>79901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</row>
    <row r="57" spans="1:176" s="8" customFormat="1" ht="13.5" x14ac:dyDescent="0.25">
      <c r="A57" s="8" t="s">
        <v>21</v>
      </c>
      <c r="B57" s="18">
        <f t="shared" si="3"/>
        <v>317095</v>
      </c>
      <c r="C57" s="18"/>
      <c r="D57" s="18">
        <v>129520</v>
      </c>
      <c r="E57" s="18"/>
      <c r="F57" s="18">
        <v>31925</v>
      </c>
      <c r="G57" s="18"/>
      <c r="H57" s="18">
        <v>0</v>
      </c>
      <c r="I57" s="18"/>
      <c r="J57" s="18">
        <v>58752</v>
      </c>
      <c r="K57" s="18"/>
      <c r="L57" s="18">
        <v>822</v>
      </c>
      <c r="M57" s="19"/>
      <c r="N57" s="18">
        <v>96076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</row>
    <row r="58" spans="1:176" s="8" customFormat="1" ht="13.5" x14ac:dyDescent="0.25">
      <c r="A58" s="8" t="s">
        <v>59</v>
      </c>
      <c r="B58" s="18">
        <f t="shared" si="3"/>
        <v>-491</v>
      </c>
      <c r="C58" s="18"/>
      <c r="D58" s="18">
        <v>0</v>
      </c>
      <c r="E58" s="18"/>
      <c r="F58" s="18">
        <v>0</v>
      </c>
      <c r="G58" s="18"/>
      <c r="H58" s="18">
        <v>-491</v>
      </c>
      <c r="I58" s="18"/>
      <c r="J58" s="18">
        <v>0</v>
      </c>
      <c r="K58" s="18"/>
      <c r="L58" s="18">
        <v>0</v>
      </c>
      <c r="M58" s="19"/>
      <c r="N58" s="18">
        <v>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</row>
    <row r="59" spans="1:176" s="8" customFormat="1" ht="13.5" x14ac:dyDescent="0.25">
      <c r="A59" s="8" t="s">
        <v>74</v>
      </c>
      <c r="B59" s="18">
        <f t="shared" si="3"/>
        <v>4008</v>
      </c>
      <c r="C59" s="10"/>
      <c r="D59" s="10">
        <v>3820</v>
      </c>
      <c r="E59" s="10"/>
      <c r="F59" s="10">
        <v>0</v>
      </c>
      <c r="G59" s="10"/>
      <c r="H59" s="10">
        <v>0</v>
      </c>
      <c r="I59" s="10"/>
      <c r="J59" s="10">
        <v>188</v>
      </c>
      <c r="K59" s="10"/>
      <c r="L59" s="10">
        <v>0</v>
      </c>
      <c r="M59" s="11"/>
      <c r="N59" s="10">
        <v>0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</row>
    <row r="60" spans="1:176" s="8" customFormat="1" ht="13.5" x14ac:dyDescent="0.25">
      <c r="A60" s="8" t="s">
        <v>62</v>
      </c>
      <c r="B60" s="23">
        <f>SUM(B54:B59)</f>
        <v>777631</v>
      </c>
      <c r="C60" s="18"/>
      <c r="D60" s="23">
        <f>SUM(D54:D59)</f>
        <v>307387</v>
      </c>
      <c r="E60" s="18"/>
      <c r="F60" s="23">
        <f>SUM(F54:F59)</f>
        <v>73586</v>
      </c>
      <c r="G60" s="18"/>
      <c r="H60" s="23">
        <f>SUM(H54:H59)</f>
        <v>15530</v>
      </c>
      <c r="I60" s="18"/>
      <c r="J60" s="23">
        <f>SUM(J54:J59)</f>
        <v>109475</v>
      </c>
      <c r="K60" s="18"/>
      <c r="L60" s="23">
        <f>SUM(L54:L59)</f>
        <v>94128</v>
      </c>
      <c r="M60" s="19"/>
      <c r="N60" s="23">
        <f>SUM(N54:N59)</f>
        <v>177525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</row>
    <row r="61" spans="1:176" s="8" customFormat="1" ht="13.5" x14ac:dyDescent="0.25">
      <c r="B61" s="19"/>
      <c r="C61" s="18"/>
      <c r="D61" s="19"/>
      <c r="E61" s="18"/>
      <c r="F61" s="19"/>
      <c r="G61" s="18"/>
      <c r="H61" s="19"/>
      <c r="I61" s="18"/>
      <c r="J61" s="19"/>
      <c r="K61" s="18"/>
      <c r="L61" s="19"/>
      <c r="M61" s="19"/>
      <c r="N61" s="1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</row>
    <row r="62" spans="1:176" s="8" customFormat="1" ht="13.5" x14ac:dyDescent="0.25">
      <c r="A62" s="8" t="s">
        <v>75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</row>
    <row r="63" spans="1:176" s="8" customFormat="1" ht="13.5" x14ac:dyDescent="0.25">
      <c r="A63" s="8" t="s">
        <v>66</v>
      </c>
      <c r="B63" s="18">
        <f t="shared" ref="B63:B68" si="4">SUM(D63:N63)</f>
        <v>15250</v>
      </c>
      <c r="C63" s="18"/>
      <c r="D63" s="18">
        <v>15250</v>
      </c>
      <c r="E63" s="18"/>
      <c r="F63" s="18">
        <v>0</v>
      </c>
      <c r="G63" s="18"/>
      <c r="H63" s="18">
        <v>0</v>
      </c>
      <c r="I63" s="18"/>
      <c r="J63" s="18">
        <v>0</v>
      </c>
      <c r="K63" s="18"/>
      <c r="L63" s="18">
        <v>0</v>
      </c>
      <c r="M63" s="19"/>
      <c r="N63" s="18">
        <v>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</row>
    <row r="64" spans="1:176" s="8" customFormat="1" ht="13.5" x14ac:dyDescent="0.25">
      <c r="A64" s="8" t="s">
        <v>14</v>
      </c>
      <c r="B64" s="18">
        <f t="shared" si="4"/>
        <v>-500</v>
      </c>
      <c r="C64" s="18"/>
      <c r="D64" s="18">
        <v>0</v>
      </c>
      <c r="E64" s="18"/>
      <c r="F64" s="18">
        <v>0</v>
      </c>
      <c r="G64" s="18"/>
      <c r="H64" s="18">
        <v>0</v>
      </c>
      <c r="I64" s="18"/>
      <c r="J64" s="18">
        <v>-500</v>
      </c>
      <c r="K64" s="18"/>
      <c r="L64" s="18">
        <v>0</v>
      </c>
      <c r="M64" s="19"/>
      <c r="N64" s="18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</row>
    <row r="65" spans="1:176" s="8" customFormat="1" ht="13.5" x14ac:dyDescent="0.25">
      <c r="A65" s="8" t="s">
        <v>17</v>
      </c>
      <c r="B65" s="18">
        <f t="shared" si="4"/>
        <v>-1132</v>
      </c>
      <c r="C65" s="18"/>
      <c r="D65" s="18">
        <v>0</v>
      </c>
      <c r="E65" s="18"/>
      <c r="F65" s="18">
        <v>0</v>
      </c>
      <c r="G65" s="18"/>
      <c r="H65" s="18">
        <v>-665</v>
      </c>
      <c r="I65" s="18"/>
      <c r="J65" s="18">
        <v>-467</v>
      </c>
      <c r="K65" s="18"/>
      <c r="L65" s="18">
        <v>0</v>
      </c>
      <c r="M65" s="19"/>
      <c r="N65" s="18">
        <v>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</row>
    <row r="66" spans="1:176" s="8" customFormat="1" ht="13.5" x14ac:dyDescent="0.25">
      <c r="A66" s="8" t="s">
        <v>24</v>
      </c>
      <c r="B66" s="18">
        <f t="shared" si="4"/>
        <v>-600</v>
      </c>
      <c r="C66" s="18"/>
      <c r="D66" s="18">
        <v>0</v>
      </c>
      <c r="E66" s="18"/>
      <c r="F66" s="18">
        <v>0</v>
      </c>
      <c r="G66" s="18"/>
      <c r="H66" s="18">
        <v>-600</v>
      </c>
      <c r="I66" s="18"/>
      <c r="J66" s="18">
        <v>0</v>
      </c>
      <c r="K66" s="18"/>
      <c r="L66" s="18">
        <v>0</v>
      </c>
      <c r="M66" s="19"/>
      <c r="N66" s="18">
        <v>0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</row>
    <row r="67" spans="1:176" s="8" customFormat="1" ht="13.5" x14ac:dyDescent="0.25">
      <c r="A67" s="8" t="s">
        <v>76</v>
      </c>
      <c r="B67" s="18">
        <f t="shared" si="4"/>
        <v>-522</v>
      </c>
      <c r="C67" s="18"/>
      <c r="D67" s="18">
        <v>0</v>
      </c>
      <c r="E67" s="18"/>
      <c r="F67" s="18">
        <v>0</v>
      </c>
      <c r="G67" s="18"/>
      <c r="H67" s="18">
        <v>-367</v>
      </c>
      <c r="I67" s="18"/>
      <c r="J67" s="18">
        <v>-155</v>
      </c>
      <c r="K67" s="18"/>
      <c r="L67" s="18">
        <v>0</v>
      </c>
      <c r="M67" s="19"/>
      <c r="N67" s="18">
        <v>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</row>
    <row r="68" spans="1:176" s="8" customFormat="1" ht="13.5" x14ac:dyDescent="0.25">
      <c r="A68" s="8" t="s">
        <v>18</v>
      </c>
      <c r="B68" s="18">
        <f t="shared" si="4"/>
        <v>-1025</v>
      </c>
      <c r="C68" s="10"/>
      <c r="D68" s="10">
        <v>0</v>
      </c>
      <c r="E68" s="10"/>
      <c r="F68" s="10">
        <v>0</v>
      </c>
      <c r="G68" s="10"/>
      <c r="H68" s="10">
        <v>-600</v>
      </c>
      <c r="I68" s="10"/>
      <c r="J68" s="10">
        <v>-425</v>
      </c>
      <c r="K68" s="10"/>
      <c r="L68" s="10">
        <v>0</v>
      </c>
      <c r="M68" s="11"/>
      <c r="N68" s="10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</row>
    <row r="69" spans="1:176" s="8" customFormat="1" ht="13.5" x14ac:dyDescent="0.25">
      <c r="A69" s="8" t="s">
        <v>77</v>
      </c>
      <c r="B69" s="23">
        <f>SUM(B63:B68)</f>
        <v>11471</v>
      </c>
      <c r="C69" s="18"/>
      <c r="D69" s="23">
        <f>SUM(D63:D68)</f>
        <v>15250</v>
      </c>
      <c r="E69" s="18"/>
      <c r="F69" s="23">
        <f>SUM(F63:F68)</f>
        <v>0</v>
      </c>
      <c r="G69" s="18"/>
      <c r="H69" s="23">
        <f>SUM(H63:H68)</f>
        <v>-2232</v>
      </c>
      <c r="I69" s="18"/>
      <c r="J69" s="23">
        <f>SUM(J63:J68)</f>
        <v>-1547</v>
      </c>
      <c r="K69" s="18"/>
      <c r="L69" s="23">
        <f>SUM(L63:L68)</f>
        <v>0</v>
      </c>
      <c r="M69" s="19"/>
      <c r="N69" s="23">
        <f>SUM(N63:N68)</f>
        <v>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</row>
    <row r="70" spans="1:176" s="8" customFormat="1" ht="13.5" x14ac:dyDescent="0.25">
      <c r="B70" s="19"/>
      <c r="C70" s="18"/>
      <c r="D70" s="19"/>
      <c r="E70" s="18"/>
      <c r="F70" s="19"/>
      <c r="G70" s="18"/>
      <c r="H70" s="19"/>
      <c r="I70" s="18"/>
      <c r="J70" s="19"/>
      <c r="K70" s="18"/>
      <c r="L70" s="19"/>
      <c r="M70" s="19"/>
      <c r="N70" s="1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</row>
    <row r="71" spans="1:176" s="8" customFormat="1" ht="13.5" x14ac:dyDescent="0.25">
      <c r="A71" s="13" t="s">
        <v>51</v>
      </c>
      <c r="B71" s="20">
        <f>B69+B60</f>
        <v>789102</v>
      </c>
      <c r="C71" s="21"/>
      <c r="D71" s="20">
        <f>D69+D60</f>
        <v>322637</v>
      </c>
      <c r="E71" s="21"/>
      <c r="F71" s="20">
        <f>F69+F60</f>
        <v>73586</v>
      </c>
      <c r="G71" s="21"/>
      <c r="H71" s="20">
        <f>H69+H60</f>
        <v>13298</v>
      </c>
      <c r="I71" s="21"/>
      <c r="J71" s="20">
        <f>J69+J60</f>
        <v>107928</v>
      </c>
      <c r="K71" s="21"/>
      <c r="L71" s="20">
        <f>L69+L60</f>
        <v>94128</v>
      </c>
      <c r="M71" s="22"/>
      <c r="N71" s="20">
        <f>N69+N60</f>
        <v>177525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</row>
    <row r="72" spans="1:176" s="8" customFormat="1" ht="13.5" x14ac:dyDescent="0.25">
      <c r="A72" s="13"/>
      <c r="B72" s="22"/>
      <c r="C72" s="21"/>
      <c r="D72" s="22"/>
      <c r="E72" s="21"/>
      <c r="F72" s="22"/>
      <c r="G72" s="21"/>
      <c r="H72" s="22"/>
      <c r="I72" s="21"/>
      <c r="J72" s="22"/>
      <c r="K72" s="21"/>
      <c r="L72" s="22"/>
      <c r="M72" s="22"/>
      <c r="N72" s="22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</row>
    <row r="73" spans="1:176" s="8" customFormat="1" ht="13.5" x14ac:dyDescent="0.25">
      <c r="A73" s="8" t="s">
        <v>25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1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</row>
    <row r="74" spans="1:176" s="8" customFormat="1" ht="13.5" x14ac:dyDescent="0.25">
      <c r="A74" s="8" t="s">
        <v>55</v>
      </c>
      <c r="B74" s="18">
        <f>SUM(D74:N74)</f>
        <v>16058</v>
      </c>
      <c r="C74" s="18"/>
      <c r="D74" s="18">
        <v>0</v>
      </c>
      <c r="E74" s="18"/>
      <c r="F74" s="18">
        <v>0</v>
      </c>
      <c r="G74" s="18"/>
      <c r="H74" s="18">
        <v>16058</v>
      </c>
      <c r="I74" s="18"/>
      <c r="J74" s="18">
        <v>0</v>
      </c>
      <c r="K74" s="18"/>
      <c r="L74" s="18">
        <v>0</v>
      </c>
      <c r="M74" s="19"/>
      <c r="N74" s="18">
        <v>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</row>
    <row r="75" spans="1:176" s="8" customFormat="1" ht="13.5" x14ac:dyDescent="0.25">
      <c r="A75" s="8" t="s">
        <v>69</v>
      </c>
      <c r="B75" s="18">
        <f>SUM(D75:N75)</f>
        <v>4775</v>
      </c>
      <c r="C75" s="18"/>
      <c r="D75" s="18">
        <v>320</v>
      </c>
      <c r="E75" s="18"/>
      <c r="F75" s="18">
        <v>0</v>
      </c>
      <c r="G75" s="18"/>
      <c r="H75" s="18">
        <v>0</v>
      </c>
      <c r="I75" s="18"/>
      <c r="J75" s="18">
        <v>4455</v>
      </c>
      <c r="K75" s="18"/>
      <c r="L75" s="18">
        <v>0</v>
      </c>
      <c r="M75" s="19"/>
      <c r="N75" s="18">
        <v>0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</row>
    <row r="76" spans="1:176" s="8" customFormat="1" ht="13.5" x14ac:dyDescent="0.25">
      <c r="A76" s="8" t="s">
        <v>24</v>
      </c>
      <c r="B76" s="18">
        <f t="shared" ref="B76:B80" si="5">SUM(D76:N76)</f>
        <v>2633</v>
      </c>
      <c r="C76" s="18"/>
      <c r="D76" s="18">
        <v>0</v>
      </c>
      <c r="E76" s="18"/>
      <c r="F76" s="18">
        <v>0</v>
      </c>
      <c r="G76" s="18"/>
      <c r="H76" s="18">
        <v>530</v>
      </c>
      <c r="I76" s="18"/>
      <c r="J76" s="10">
        <v>2103</v>
      </c>
      <c r="K76" s="18"/>
      <c r="L76" s="18">
        <v>0</v>
      </c>
      <c r="M76" s="19"/>
      <c r="N76" s="18">
        <v>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</row>
    <row r="77" spans="1:176" s="8" customFormat="1" ht="13.5" x14ac:dyDescent="0.25">
      <c r="A77" s="8" t="s">
        <v>60</v>
      </c>
      <c r="B77" s="18">
        <f t="shared" ref="B77" si="6">SUM(D77:N77)</f>
        <v>43112</v>
      </c>
      <c r="C77" s="18"/>
      <c r="D77" s="18">
        <v>0</v>
      </c>
      <c r="E77" s="18"/>
      <c r="F77" s="18">
        <v>0</v>
      </c>
      <c r="G77" s="18"/>
      <c r="H77" s="18">
        <v>0</v>
      </c>
      <c r="I77" s="18"/>
      <c r="J77" s="10">
        <v>8267</v>
      </c>
      <c r="K77" s="18"/>
      <c r="L77" s="18">
        <v>34845</v>
      </c>
      <c r="M77" s="19"/>
      <c r="N77" s="18">
        <v>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</row>
    <row r="78" spans="1:176" s="8" customFormat="1" ht="13.5" x14ac:dyDescent="0.25">
      <c r="A78" s="8" t="s">
        <v>78</v>
      </c>
      <c r="B78" s="18">
        <f t="shared" si="5"/>
        <v>1508</v>
      </c>
      <c r="C78" s="18"/>
      <c r="D78" s="18">
        <v>0</v>
      </c>
      <c r="E78" s="18"/>
      <c r="F78" s="18">
        <v>0</v>
      </c>
      <c r="G78" s="18"/>
      <c r="H78" s="18">
        <v>0</v>
      </c>
      <c r="I78" s="18"/>
      <c r="J78" s="10">
        <v>1508</v>
      </c>
      <c r="K78" s="18"/>
      <c r="L78" s="18">
        <v>0</v>
      </c>
      <c r="M78" s="19"/>
      <c r="N78" s="18"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</row>
    <row r="79" spans="1:176" s="8" customFormat="1" ht="13.5" x14ac:dyDescent="0.25">
      <c r="A79" s="8" t="s">
        <v>18</v>
      </c>
      <c r="B79" s="18">
        <f t="shared" si="5"/>
        <v>5868</v>
      </c>
      <c r="C79" s="10"/>
      <c r="D79" s="10">
        <v>0</v>
      </c>
      <c r="E79" s="10"/>
      <c r="F79" s="10">
        <v>0</v>
      </c>
      <c r="G79" s="10"/>
      <c r="H79" s="10">
        <v>0</v>
      </c>
      <c r="I79" s="10"/>
      <c r="J79" s="10">
        <v>0</v>
      </c>
      <c r="K79" s="10"/>
      <c r="L79" s="10">
        <v>0</v>
      </c>
      <c r="M79" s="11"/>
      <c r="N79" s="10">
        <v>5868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</row>
    <row r="80" spans="1:176" s="8" customFormat="1" ht="13.5" x14ac:dyDescent="0.25">
      <c r="A80" s="8" t="s">
        <v>26</v>
      </c>
      <c r="B80" s="18">
        <f t="shared" si="5"/>
        <v>791346</v>
      </c>
      <c r="C80" s="21"/>
      <c r="D80" s="22">
        <v>247467</v>
      </c>
      <c r="E80" s="22"/>
      <c r="F80" s="22">
        <v>-42</v>
      </c>
      <c r="G80" s="22"/>
      <c r="H80" s="22">
        <v>247</v>
      </c>
      <c r="I80" s="22"/>
      <c r="J80" s="10">
        <v>542427</v>
      </c>
      <c r="K80" s="22"/>
      <c r="L80" s="22">
        <v>1247</v>
      </c>
      <c r="M80" s="22"/>
      <c r="N80" s="22">
        <v>0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</row>
    <row r="81" spans="1:176" s="8" customFormat="1" ht="13.5" x14ac:dyDescent="0.25">
      <c r="A81" s="8" t="s">
        <v>27</v>
      </c>
      <c r="B81" s="23">
        <f>D81+F81+H81+J81+L81+N81</f>
        <v>865300</v>
      </c>
      <c r="C81" s="18"/>
      <c r="D81" s="23">
        <f>SUM(D74:D80)</f>
        <v>247787</v>
      </c>
      <c r="E81" s="18"/>
      <c r="F81" s="23">
        <f>SUM(F74:F80)</f>
        <v>-42</v>
      </c>
      <c r="G81" s="18"/>
      <c r="H81" s="23">
        <f>SUM(H74:H80)</f>
        <v>16835</v>
      </c>
      <c r="I81" s="18"/>
      <c r="J81" s="23">
        <f>SUM(J74:J80)</f>
        <v>558760</v>
      </c>
      <c r="K81" s="18"/>
      <c r="L81" s="23">
        <f>SUM(L74:L80)</f>
        <v>36092</v>
      </c>
      <c r="M81" s="19"/>
      <c r="N81" s="23">
        <f>SUM(N74:N80)</f>
        <v>5868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</row>
    <row r="82" spans="1:176" s="8" customFormat="1" ht="13.5" x14ac:dyDescent="0.25">
      <c r="B82" s="19"/>
      <c r="C82" s="18"/>
      <c r="D82" s="19"/>
      <c r="E82" s="18"/>
      <c r="F82" s="19"/>
      <c r="G82" s="18"/>
      <c r="H82" s="19"/>
      <c r="I82" s="18"/>
      <c r="J82" s="19"/>
      <c r="K82" s="18"/>
      <c r="L82" s="19"/>
      <c r="M82" s="19"/>
      <c r="N82" s="1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</row>
    <row r="83" spans="1:176" s="8" customFormat="1" ht="13.5" x14ac:dyDescent="0.25">
      <c r="A83" s="8" t="s">
        <v>28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</row>
    <row r="84" spans="1:176" s="8" customFormat="1" ht="13.5" x14ac:dyDescent="0.25">
      <c r="A84" s="8" t="s">
        <v>54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</row>
    <row r="85" spans="1:176" s="8" customFormat="1" ht="13.5" x14ac:dyDescent="0.25">
      <c r="A85" s="13" t="s">
        <v>79</v>
      </c>
      <c r="B85" s="18">
        <f>SUM(D85:N85)</f>
        <v>3194</v>
      </c>
      <c r="C85" s="18"/>
      <c r="D85" s="18">
        <v>3194</v>
      </c>
      <c r="E85" s="18"/>
      <c r="F85" s="18">
        <v>0</v>
      </c>
      <c r="G85" s="18"/>
      <c r="H85" s="18">
        <v>0</v>
      </c>
      <c r="I85" s="18"/>
      <c r="J85" s="10">
        <v>0</v>
      </c>
      <c r="K85" s="18"/>
      <c r="L85" s="18">
        <v>0</v>
      </c>
      <c r="M85" s="19"/>
      <c r="N85" s="18">
        <v>0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</row>
    <row r="86" spans="1:176" s="8" customFormat="1" ht="13.5" x14ac:dyDescent="0.25">
      <c r="A86" s="13" t="s">
        <v>62</v>
      </c>
      <c r="B86" s="20">
        <f>SUM(B85:B85)</f>
        <v>3194</v>
      </c>
      <c r="C86" s="21"/>
      <c r="D86" s="20">
        <f>SUM(D85:D85)</f>
        <v>3194</v>
      </c>
      <c r="E86" s="21"/>
      <c r="F86" s="20">
        <f>SUM(F85:F85)</f>
        <v>0</v>
      </c>
      <c r="G86" s="21"/>
      <c r="H86" s="20">
        <f>SUM(H85:H85)</f>
        <v>0</v>
      </c>
      <c r="I86" s="21"/>
      <c r="J86" s="20">
        <f>SUM(J85:J85)</f>
        <v>0</v>
      </c>
      <c r="K86" s="21"/>
      <c r="L86" s="20">
        <f>SUM(L85:L85)</f>
        <v>0</v>
      </c>
      <c r="M86" s="22"/>
      <c r="N86" s="20">
        <f>SUM(N85:N85)</f>
        <v>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</row>
    <row r="87" spans="1:176" s="8" customFormat="1" ht="13.5" x14ac:dyDescent="0.25">
      <c r="A87" s="13"/>
      <c r="B87" s="22"/>
      <c r="C87" s="21"/>
      <c r="D87" s="22"/>
      <c r="E87" s="21"/>
      <c r="F87" s="22"/>
      <c r="G87" s="21"/>
      <c r="H87" s="22"/>
      <c r="I87" s="21"/>
      <c r="J87" s="22"/>
      <c r="K87" s="21"/>
      <c r="L87" s="22"/>
      <c r="M87" s="22"/>
      <c r="N87" s="2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</row>
    <row r="88" spans="1:176" s="8" customFormat="1" ht="13.5" x14ac:dyDescent="0.25">
      <c r="A88" s="8" t="s">
        <v>80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</row>
    <row r="89" spans="1:176" s="8" customFormat="1" ht="13.5" x14ac:dyDescent="0.25">
      <c r="A89" s="8" t="s">
        <v>81</v>
      </c>
      <c r="B89" s="10">
        <f>SUM(D89:N89)</f>
        <v>5748</v>
      </c>
      <c r="C89" s="10"/>
      <c r="D89" s="10">
        <v>5474</v>
      </c>
      <c r="E89" s="10"/>
      <c r="F89" s="10">
        <v>0</v>
      </c>
      <c r="G89" s="10"/>
      <c r="H89" s="10">
        <v>0</v>
      </c>
      <c r="I89" s="10"/>
      <c r="J89" s="10">
        <v>0</v>
      </c>
      <c r="K89" s="10"/>
      <c r="L89" s="10">
        <v>0</v>
      </c>
      <c r="M89" s="11"/>
      <c r="N89" s="10">
        <v>274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</row>
    <row r="90" spans="1:176" s="8" customFormat="1" ht="13.5" x14ac:dyDescent="0.25">
      <c r="A90" s="13" t="s">
        <v>17</v>
      </c>
      <c r="B90" s="10">
        <f>SUM(D90:N90)</f>
        <v>-137</v>
      </c>
      <c r="C90" s="18"/>
      <c r="D90" s="18">
        <v>0</v>
      </c>
      <c r="E90" s="18"/>
      <c r="F90" s="18">
        <v>0</v>
      </c>
      <c r="G90" s="18"/>
      <c r="H90" s="18">
        <v>0</v>
      </c>
      <c r="I90" s="18"/>
      <c r="J90" s="10">
        <v>-137</v>
      </c>
      <c r="K90" s="18"/>
      <c r="L90" s="18">
        <v>0</v>
      </c>
      <c r="M90" s="19"/>
      <c r="N90" s="18">
        <v>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</row>
    <row r="91" spans="1:176" s="8" customFormat="1" ht="13.5" x14ac:dyDescent="0.25">
      <c r="A91" s="13" t="s">
        <v>68</v>
      </c>
      <c r="B91" s="20">
        <f>SUM(D91:N91)</f>
        <v>5611</v>
      </c>
      <c r="C91" s="21"/>
      <c r="D91" s="20">
        <f>SUM(D89:D90)</f>
        <v>5474</v>
      </c>
      <c r="E91" s="21"/>
      <c r="F91" s="20">
        <f>SUM(F89:F90)</f>
        <v>0</v>
      </c>
      <c r="G91" s="21"/>
      <c r="H91" s="20">
        <f>SUM(H89:H90)</f>
        <v>0</v>
      </c>
      <c r="I91" s="21"/>
      <c r="J91" s="20">
        <f>SUM(J89:J90)</f>
        <v>-137</v>
      </c>
      <c r="K91" s="21"/>
      <c r="L91" s="20">
        <f>SUM(L89:L90)</f>
        <v>0</v>
      </c>
      <c r="M91" s="22"/>
      <c r="N91" s="20">
        <f>SUM(N89:N90)</f>
        <v>274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</row>
    <row r="92" spans="1:176" s="8" customFormat="1" ht="13.5" x14ac:dyDescent="0.25">
      <c r="A92" s="13"/>
      <c r="B92" s="22"/>
      <c r="C92" s="21"/>
      <c r="D92" s="22"/>
      <c r="E92" s="21"/>
      <c r="F92" s="22"/>
      <c r="G92" s="21"/>
      <c r="H92" s="22"/>
      <c r="I92" s="21"/>
      <c r="J92" s="22"/>
      <c r="K92" s="21"/>
      <c r="L92" s="22"/>
      <c r="M92" s="22"/>
      <c r="N92" s="2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</row>
    <row r="93" spans="1:176" s="8" customFormat="1" ht="13.5" x14ac:dyDescent="0.25">
      <c r="A93" s="8" t="s">
        <v>29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</row>
    <row r="94" spans="1:176" s="8" customFormat="1" ht="13.5" x14ac:dyDescent="0.25">
      <c r="A94" s="8" t="s">
        <v>30</v>
      </c>
      <c r="B94" s="10">
        <f>SUM(D94:N94)</f>
        <v>35342</v>
      </c>
      <c r="C94" s="10"/>
      <c r="D94" s="10">
        <v>19437</v>
      </c>
      <c r="E94" s="10"/>
      <c r="F94" s="10">
        <v>1208</v>
      </c>
      <c r="G94" s="10"/>
      <c r="H94" s="10">
        <v>2345</v>
      </c>
      <c r="I94" s="10"/>
      <c r="J94" s="10">
        <v>11411</v>
      </c>
      <c r="K94" s="10"/>
      <c r="L94" s="10">
        <v>370</v>
      </c>
      <c r="M94" s="11"/>
      <c r="N94" s="10">
        <v>571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</row>
    <row r="95" spans="1:176" s="8" customFormat="1" ht="13.5" x14ac:dyDescent="0.25">
      <c r="A95" s="13" t="s">
        <v>31</v>
      </c>
      <c r="B95" s="20">
        <f>SUM(D95:N95)</f>
        <v>35342</v>
      </c>
      <c r="C95" s="21"/>
      <c r="D95" s="20">
        <f>SUM(D94)</f>
        <v>19437</v>
      </c>
      <c r="E95" s="21"/>
      <c r="F95" s="20">
        <f>SUM(F94)</f>
        <v>1208</v>
      </c>
      <c r="G95" s="21"/>
      <c r="H95" s="20">
        <f>SUM(H94)</f>
        <v>2345</v>
      </c>
      <c r="I95" s="21"/>
      <c r="J95" s="20">
        <f>SUM(J94)</f>
        <v>11411</v>
      </c>
      <c r="K95" s="21"/>
      <c r="L95" s="20">
        <f>SUM(L94)</f>
        <v>370</v>
      </c>
      <c r="M95" s="22"/>
      <c r="N95" s="20">
        <f>SUM(N94)</f>
        <v>571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</row>
    <row r="96" spans="1:176" s="8" customFormat="1" ht="13.5" x14ac:dyDescent="0.25">
      <c r="A96" s="13"/>
      <c r="B96" s="22"/>
      <c r="C96" s="21"/>
      <c r="D96" s="22"/>
      <c r="E96" s="21"/>
      <c r="F96" s="22"/>
      <c r="G96" s="21"/>
      <c r="H96" s="22"/>
      <c r="I96" s="21"/>
      <c r="J96" s="22"/>
      <c r="K96" s="21"/>
      <c r="L96" s="22"/>
      <c r="M96" s="22"/>
      <c r="N96" s="2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</row>
    <row r="97" spans="1:176" s="8" customFormat="1" ht="13.5" x14ac:dyDescent="0.25">
      <c r="A97" s="8" t="s">
        <v>32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</row>
    <row r="98" spans="1:176" s="8" customFormat="1" ht="13.5" x14ac:dyDescent="0.25">
      <c r="A98" s="8" t="s">
        <v>69</v>
      </c>
      <c r="B98" s="18">
        <f t="shared" ref="B98:B100" si="7">SUM(D98:N98)</f>
        <v>6355</v>
      </c>
      <c r="C98" s="10"/>
      <c r="D98" s="10">
        <v>6052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1"/>
      <c r="N98" s="10">
        <v>303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</row>
    <row r="99" spans="1:176" s="8" customFormat="1" ht="13.5" x14ac:dyDescent="0.25">
      <c r="A99" s="8" t="s">
        <v>83</v>
      </c>
      <c r="B99" s="18">
        <f t="shared" si="7"/>
        <v>408005</v>
      </c>
      <c r="C99" s="10"/>
      <c r="D99" s="10">
        <v>183761</v>
      </c>
      <c r="E99" s="10"/>
      <c r="F99" s="10">
        <v>0</v>
      </c>
      <c r="G99" s="10"/>
      <c r="H99" s="10">
        <v>0</v>
      </c>
      <c r="I99" s="10"/>
      <c r="J99" s="10">
        <v>33018</v>
      </c>
      <c r="K99" s="10"/>
      <c r="L99" s="10">
        <v>191226</v>
      </c>
      <c r="M99" s="11"/>
      <c r="N99" s="10">
        <v>0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</row>
    <row r="100" spans="1:176" s="8" customFormat="1" ht="13.5" x14ac:dyDescent="0.25">
      <c r="A100" s="8" t="s">
        <v>82</v>
      </c>
      <c r="B100" s="18">
        <f t="shared" si="7"/>
        <v>1482</v>
      </c>
      <c r="C100" s="10"/>
      <c r="D100" s="10">
        <v>1411</v>
      </c>
      <c r="E100" s="10"/>
      <c r="F100" s="10">
        <v>0</v>
      </c>
      <c r="G100" s="10"/>
      <c r="H100" s="10">
        <v>0</v>
      </c>
      <c r="I100" s="10"/>
      <c r="J100" s="10">
        <v>0</v>
      </c>
      <c r="K100" s="10"/>
      <c r="L100" s="10">
        <v>0</v>
      </c>
      <c r="M100" s="11"/>
      <c r="N100" s="10">
        <v>71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</row>
    <row r="101" spans="1:176" s="8" customFormat="1" ht="13.5" x14ac:dyDescent="0.25">
      <c r="A101" s="8" t="s">
        <v>78</v>
      </c>
      <c r="B101" s="18">
        <f t="shared" ref="B101" si="8">SUM(D101:N101)</f>
        <v>6162</v>
      </c>
      <c r="C101" s="10"/>
      <c r="D101" s="10">
        <v>5869</v>
      </c>
      <c r="E101" s="10"/>
      <c r="F101" s="10">
        <v>0</v>
      </c>
      <c r="G101" s="10"/>
      <c r="H101" s="10">
        <v>0</v>
      </c>
      <c r="I101" s="10"/>
      <c r="J101" s="10">
        <v>0</v>
      </c>
      <c r="K101" s="10"/>
      <c r="L101" s="10">
        <v>0</v>
      </c>
      <c r="M101" s="11"/>
      <c r="N101" s="10">
        <v>293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</row>
    <row r="102" spans="1:176" s="8" customFormat="1" ht="13.5" x14ac:dyDescent="0.25">
      <c r="A102" s="13" t="s">
        <v>34</v>
      </c>
      <c r="B102" s="18">
        <f>SUM(D102:N102)</f>
        <v>57071</v>
      </c>
      <c r="C102" s="18"/>
      <c r="D102" s="18">
        <v>16075</v>
      </c>
      <c r="E102" s="18"/>
      <c r="F102" s="18">
        <v>-24</v>
      </c>
      <c r="G102" s="18"/>
      <c r="H102" s="18">
        <v>389</v>
      </c>
      <c r="I102" s="18"/>
      <c r="J102" s="10">
        <v>40631</v>
      </c>
      <c r="K102" s="18"/>
      <c r="L102" s="18">
        <v>0</v>
      </c>
      <c r="M102" s="19"/>
      <c r="N102" s="18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</row>
    <row r="103" spans="1:176" s="8" customFormat="1" ht="13.5" x14ac:dyDescent="0.25">
      <c r="A103" s="8" t="s">
        <v>35</v>
      </c>
      <c r="B103" s="23">
        <f>SUM(B98:B102)</f>
        <v>479075</v>
      </c>
      <c r="C103" s="18"/>
      <c r="D103" s="23">
        <f>SUM(D98:D102)</f>
        <v>213168</v>
      </c>
      <c r="E103" s="18"/>
      <c r="F103" s="23">
        <f>SUM(F98:F102)</f>
        <v>-24</v>
      </c>
      <c r="G103" s="18"/>
      <c r="H103" s="23">
        <f>SUM(H98:H102)</f>
        <v>389</v>
      </c>
      <c r="I103" s="18"/>
      <c r="J103" s="23">
        <f>SUM(J98:J102)</f>
        <v>73649</v>
      </c>
      <c r="K103" s="18"/>
      <c r="L103" s="23">
        <f>SUM(L98:L102)</f>
        <v>191226</v>
      </c>
      <c r="M103" s="19"/>
      <c r="N103" s="23">
        <f>SUM(N98:N102)</f>
        <v>667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</row>
    <row r="104" spans="1:176" s="8" customFormat="1" ht="13.5" x14ac:dyDescent="0.25"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9"/>
      <c r="N104" s="1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</row>
    <row r="105" spans="1:176" s="8" customFormat="1" ht="13.5" x14ac:dyDescent="0.25">
      <c r="A105" s="13" t="s">
        <v>52</v>
      </c>
      <c r="B105" s="20">
        <f>B86+B91+B95+B103</f>
        <v>523222</v>
      </c>
      <c r="C105" s="21"/>
      <c r="D105" s="20">
        <f>D86+D91+D95+D103</f>
        <v>241273</v>
      </c>
      <c r="E105" s="21"/>
      <c r="F105" s="20">
        <f>F86+F91+F95+F103</f>
        <v>1184</v>
      </c>
      <c r="G105" s="21"/>
      <c r="H105" s="20">
        <f>H86+H91+H95+H103</f>
        <v>2734</v>
      </c>
      <c r="I105" s="21"/>
      <c r="J105" s="20">
        <f>J86+J91+J95+J103</f>
        <v>84923</v>
      </c>
      <c r="K105" s="21"/>
      <c r="L105" s="20">
        <f>L86+L91+L95+L103</f>
        <v>191596</v>
      </c>
      <c r="M105" s="22"/>
      <c r="N105" s="20">
        <f>N86+N91+N95+N103</f>
        <v>1512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</row>
    <row r="106" spans="1:176" s="8" customFormat="1" ht="13.5" x14ac:dyDescent="0.25">
      <c r="A106" s="13"/>
      <c r="B106" s="22"/>
      <c r="C106" s="21"/>
      <c r="D106" s="22"/>
      <c r="E106" s="21"/>
      <c r="F106" s="22"/>
      <c r="G106" s="21"/>
      <c r="H106" s="22"/>
      <c r="I106" s="21"/>
      <c r="J106" s="22"/>
      <c r="K106" s="21"/>
      <c r="L106" s="22"/>
      <c r="M106" s="22"/>
      <c r="N106" s="2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</row>
    <row r="107" spans="1:176" s="8" customFormat="1" ht="13.5" x14ac:dyDescent="0.25">
      <c r="A107" s="8" t="s">
        <v>36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</row>
    <row r="108" spans="1:176" s="8" customFormat="1" ht="13.5" x14ac:dyDescent="0.25">
      <c r="A108" s="8" t="s">
        <v>38</v>
      </c>
      <c r="B108" s="18">
        <f t="shared" ref="B108:B113" si="9">SUM(D108:N108)</f>
        <v>2218</v>
      </c>
      <c r="C108" s="18"/>
      <c r="D108" s="18">
        <v>0</v>
      </c>
      <c r="E108" s="18"/>
      <c r="F108" s="18">
        <v>0</v>
      </c>
      <c r="G108" s="18"/>
      <c r="H108" s="18">
        <v>0</v>
      </c>
      <c r="I108" s="18"/>
      <c r="J108" s="10">
        <v>2218</v>
      </c>
      <c r="K108" s="18"/>
      <c r="L108" s="18">
        <v>0</v>
      </c>
      <c r="M108" s="19"/>
      <c r="N108" s="18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</row>
    <row r="109" spans="1:176" s="8" customFormat="1" ht="13.5" x14ac:dyDescent="0.25">
      <c r="A109" s="8" t="s">
        <v>87</v>
      </c>
      <c r="B109" s="18">
        <f t="shared" si="9"/>
        <v>9423</v>
      </c>
      <c r="C109" s="18"/>
      <c r="D109" s="18">
        <v>9423</v>
      </c>
      <c r="E109" s="18"/>
      <c r="F109" s="18">
        <v>0</v>
      </c>
      <c r="G109" s="18"/>
      <c r="H109" s="18">
        <v>0</v>
      </c>
      <c r="I109" s="18"/>
      <c r="J109" s="10">
        <v>0</v>
      </c>
      <c r="K109" s="18"/>
      <c r="L109" s="18">
        <v>0</v>
      </c>
      <c r="M109" s="19"/>
      <c r="N109" s="18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</row>
    <row r="110" spans="1:176" s="8" customFormat="1" ht="13.5" x14ac:dyDescent="0.25">
      <c r="A110" s="8" t="s">
        <v>86</v>
      </c>
      <c r="B110" s="18">
        <f t="shared" si="9"/>
        <v>71250</v>
      </c>
      <c r="C110" s="10"/>
      <c r="D110" s="10">
        <v>71254</v>
      </c>
      <c r="E110" s="10"/>
      <c r="F110" s="10">
        <v>-4</v>
      </c>
      <c r="G110" s="10"/>
      <c r="H110" s="10">
        <v>0</v>
      </c>
      <c r="I110" s="10"/>
      <c r="J110" s="10">
        <v>0</v>
      </c>
      <c r="K110" s="10"/>
      <c r="L110" s="10">
        <v>0</v>
      </c>
      <c r="M110" s="11"/>
      <c r="N110" s="10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</row>
    <row r="111" spans="1:176" s="8" customFormat="1" ht="13.5" x14ac:dyDescent="0.25">
      <c r="A111" s="8" t="s">
        <v>37</v>
      </c>
      <c r="B111" s="18">
        <f t="shared" si="9"/>
        <v>73931</v>
      </c>
      <c r="C111" s="10"/>
      <c r="D111" s="10">
        <v>73932</v>
      </c>
      <c r="E111" s="10"/>
      <c r="F111" s="10">
        <v>-1</v>
      </c>
      <c r="G111" s="10"/>
      <c r="H111" s="10">
        <v>0</v>
      </c>
      <c r="I111" s="10"/>
      <c r="J111" s="10">
        <v>0</v>
      </c>
      <c r="K111" s="10"/>
      <c r="L111" s="10">
        <v>0</v>
      </c>
      <c r="M111" s="11"/>
      <c r="N111" s="10">
        <v>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</row>
    <row r="112" spans="1:176" s="8" customFormat="1" ht="13.5" x14ac:dyDescent="0.25">
      <c r="A112" s="8" t="s">
        <v>84</v>
      </c>
      <c r="B112" s="18">
        <f t="shared" si="9"/>
        <v>735243</v>
      </c>
      <c r="C112" s="18"/>
      <c r="D112" s="18">
        <v>273363</v>
      </c>
      <c r="E112" s="18"/>
      <c r="F112" s="18">
        <v>-44</v>
      </c>
      <c r="G112" s="18"/>
      <c r="H112" s="18">
        <v>0</v>
      </c>
      <c r="I112" s="18"/>
      <c r="J112" s="10">
        <v>-3161</v>
      </c>
      <c r="K112" s="18"/>
      <c r="L112" s="18">
        <v>465085</v>
      </c>
      <c r="M112" s="19"/>
      <c r="N112" s="18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</row>
    <row r="113" spans="1:176" s="8" customFormat="1" ht="13.5" x14ac:dyDescent="0.25">
      <c r="A113" s="8" t="s">
        <v>85</v>
      </c>
      <c r="B113" s="18">
        <f t="shared" si="9"/>
        <v>-54142</v>
      </c>
      <c r="C113" s="18"/>
      <c r="D113" s="18">
        <v>9046</v>
      </c>
      <c r="E113" s="18"/>
      <c r="F113" s="18">
        <v>0</v>
      </c>
      <c r="G113" s="18"/>
      <c r="H113" s="18">
        <v>0</v>
      </c>
      <c r="I113" s="18"/>
      <c r="J113" s="10">
        <v>-113</v>
      </c>
      <c r="K113" s="18"/>
      <c r="L113" s="18">
        <v>-63075</v>
      </c>
      <c r="M113" s="19"/>
      <c r="N113" s="18">
        <v>0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</row>
    <row r="114" spans="1:176" s="8" customFormat="1" ht="13.5" x14ac:dyDescent="0.25">
      <c r="A114" s="8" t="s">
        <v>39</v>
      </c>
      <c r="B114" s="23">
        <f>SUM(B108:B113)</f>
        <v>837923</v>
      </c>
      <c r="C114" s="18"/>
      <c r="D114" s="23">
        <f>SUM(D108:D113)</f>
        <v>437018</v>
      </c>
      <c r="E114" s="18"/>
      <c r="F114" s="23">
        <f>SUM(F108:F113)</f>
        <v>-49</v>
      </c>
      <c r="G114" s="18"/>
      <c r="H114" s="23">
        <f>SUM(H108:H113)</f>
        <v>0</v>
      </c>
      <c r="I114" s="18"/>
      <c r="J114" s="23">
        <f>SUM(J108:J113)</f>
        <v>-1056</v>
      </c>
      <c r="K114" s="18"/>
      <c r="L114" s="23">
        <f>SUM(L108:L113)</f>
        <v>402010</v>
      </c>
      <c r="M114" s="19"/>
      <c r="N114" s="23">
        <f>SUM(N108:N113)</f>
        <v>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</row>
    <row r="115" spans="1:176" s="8" customFormat="1" ht="13.5" x14ac:dyDescent="0.25">
      <c r="B115" s="19"/>
      <c r="C115" s="18"/>
      <c r="D115" s="19"/>
      <c r="E115" s="18"/>
      <c r="F115" s="19"/>
      <c r="G115" s="18"/>
      <c r="H115" s="19"/>
      <c r="I115" s="18"/>
      <c r="J115" s="19"/>
      <c r="K115" s="18"/>
      <c r="L115" s="19"/>
      <c r="M115" s="19"/>
      <c r="N115" s="1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</row>
    <row r="116" spans="1:176" s="8" customFormat="1" ht="13.5" x14ac:dyDescent="0.25">
      <c r="A116" s="8" t="s">
        <v>40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1"/>
      <c r="N116" s="10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</row>
    <row r="117" spans="1:176" s="8" customFormat="1" ht="13.5" x14ac:dyDescent="0.25">
      <c r="A117" s="8" t="s">
        <v>41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9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</row>
    <row r="118" spans="1:176" s="8" customFormat="1" ht="13.5" x14ac:dyDescent="0.25">
      <c r="A118" s="8" t="s">
        <v>42</v>
      </c>
      <c r="B118" s="10">
        <f>SUM(D118:N118)</f>
        <v>5963</v>
      </c>
      <c r="C118" s="10"/>
      <c r="D118" s="10">
        <v>5694</v>
      </c>
      <c r="E118" s="10"/>
      <c r="F118" s="10">
        <v>0</v>
      </c>
      <c r="G118" s="10"/>
      <c r="H118" s="10">
        <v>0</v>
      </c>
      <c r="I118" s="10"/>
      <c r="J118" s="10">
        <v>0</v>
      </c>
      <c r="K118" s="10"/>
      <c r="L118" s="10">
        <v>0</v>
      </c>
      <c r="M118" s="11"/>
      <c r="N118" s="10">
        <v>269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</row>
    <row r="119" spans="1:176" s="8" customFormat="1" ht="13.5" x14ac:dyDescent="0.25">
      <c r="A119" s="8" t="s">
        <v>92</v>
      </c>
      <c r="B119" s="10">
        <f>SUM(D119:N119)</f>
        <v>9320</v>
      </c>
      <c r="C119" s="10"/>
      <c r="D119" s="10">
        <v>8876</v>
      </c>
      <c r="E119" s="10"/>
      <c r="F119" s="10">
        <v>0</v>
      </c>
      <c r="G119" s="10"/>
      <c r="H119" s="10">
        <v>0</v>
      </c>
      <c r="I119" s="10"/>
      <c r="J119" s="10">
        <v>0</v>
      </c>
      <c r="K119" s="10"/>
      <c r="L119" s="10">
        <v>0</v>
      </c>
      <c r="M119" s="11"/>
      <c r="N119" s="10">
        <v>444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</row>
    <row r="120" spans="1:176" s="8" customFormat="1" ht="13.5" x14ac:dyDescent="0.25">
      <c r="A120" s="8" t="s">
        <v>43</v>
      </c>
      <c r="B120" s="10">
        <f>SUM(D120:N120)</f>
        <v>4806</v>
      </c>
      <c r="C120" s="10"/>
      <c r="D120" s="10">
        <v>5193</v>
      </c>
      <c r="E120" s="10"/>
      <c r="F120" s="10">
        <v>0</v>
      </c>
      <c r="G120" s="10"/>
      <c r="H120" s="10">
        <v>0</v>
      </c>
      <c r="I120" s="10"/>
      <c r="J120" s="10">
        <v>-630</v>
      </c>
      <c r="K120" s="10"/>
      <c r="L120" s="10">
        <v>0</v>
      </c>
      <c r="M120" s="11"/>
      <c r="N120" s="10">
        <v>243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</row>
    <row r="121" spans="1:176" s="8" customFormat="1" ht="13.5" x14ac:dyDescent="0.25">
      <c r="A121" s="8" t="s">
        <v>91</v>
      </c>
      <c r="B121" s="10">
        <f>SUM(D121:N121)</f>
        <v>1138</v>
      </c>
      <c r="C121" s="10"/>
      <c r="D121" s="10">
        <v>1084</v>
      </c>
      <c r="E121" s="10"/>
      <c r="F121" s="10">
        <v>0</v>
      </c>
      <c r="G121" s="10"/>
      <c r="H121" s="10">
        <v>0</v>
      </c>
      <c r="I121" s="10"/>
      <c r="J121" s="10">
        <v>0</v>
      </c>
      <c r="K121" s="10"/>
      <c r="L121" s="10">
        <v>0</v>
      </c>
      <c r="M121" s="11"/>
      <c r="N121" s="10">
        <v>54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</row>
    <row r="122" spans="1:176" s="8" customFormat="1" ht="13.5" x14ac:dyDescent="0.25">
      <c r="A122" s="13" t="s">
        <v>44</v>
      </c>
      <c r="B122" s="10">
        <f>SUM(D122:N122)</f>
        <v>82333</v>
      </c>
      <c r="C122" s="18"/>
      <c r="D122" s="18">
        <v>82333</v>
      </c>
      <c r="E122" s="18"/>
      <c r="F122" s="18">
        <v>0</v>
      </c>
      <c r="G122" s="18"/>
      <c r="H122" s="18">
        <v>0</v>
      </c>
      <c r="I122" s="18"/>
      <c r="J122" s="10">
        <v>0</v>
      </c>
      <c r="K122" s="18"/>
      <c r="L122" s="18">
        <v>0</v>
      </c>
      <c r="M122" s="19"/>
      <c r="N122" s="18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</row>
    <row r="123" spans="1:176" s="8" customFormat="1" ht="13.5" x14ac:dyDescent="0.25">
      <c r="A123" s="13" t="s">
        <v>88</v>
      </c>
      <c r="B123" s="10">
        <f t="shared" ref="B123" si="10">SUM(D123:N123)</f>
        <v>24871</v>
      </c>
      <c r="C123" s="21"/>
      <c r="D123" s="22">
        <v>23687</v>
      </c>
      <c r="E123" s="21"/>
      <c r="F123" s="22">
        <v>0</v>
      </c>
      <c r="G123" s="21"/>
      <c r="H123" s="22">
        <v>0</v>
      </c>
      <c r="I123" s="21"/>
      <c r="J123" s="22">
        <v>0</v>
      </c>
      <c r="K123" s="21"/>
      <c r="L123" s="22">
        <v>0</v>
      </c>
      <c r="M123" s="22"/>
      <c r="N123" s="22">
        <v>1184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</row>
    <row r="124" spans="1:176" s="8" customFormat="1" ht="13.5" x14ac:dyDescent="0.25">
      <c r="A124" s="8" t="s">
        <v>53</v>
      </c>
      <c r="B124" s="23">
        <f>SUM(B118:B123)</f>
        <v>128431</v>
      </c>
      <c r="C124" s="18"/>
      <c r="D124" s="23">
        <f>SUM(D118:D123)</f>
        <v>126867</v>
      </c>
      <c r="E124" s="18"/>
      <c r="F124" s="23">
        <f>SUM(F118:F123)</f>
        <v>0</v>
      </c>
      <c r="G124" s="18"/>
      <c r="H124" s="23">
        <f>SUM(H118:H123)</f>
        <v>0</v>
      </c>
      <c r="I124" s="18"/>
      <c r="J124" s="23">
        <f>SUM(J118:J123)</f>
        <v>-630</v>
      </c>
      <c r="K124" s="18"/>
      <c r="L124" s="23">
        <f>SUM(L118:L123)</f>
        <v>0</v>
      </c>
      <c r="M124" s="19"/>
      <c r="N124" s="23">
        <f>SUM(N118:N123)</f>
        <v>2194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</row>
    <row r="125" spans="1:176" s="8" customFormat="1" ht="13.5" x14ac:dyDescent="0.25">
      <c r="B125" s="19"/>
      <c r="C125" s="18"/>
      <c r="D125" s="19"/>
      <c r="E125" s="18"/>
      <c r="F125" s="19"/>
      <c r="G125" s="18"/>
      <c r="H125" s="19"/>
      <c r="I125" s="18"/>
      <c r="J125" s="19"/>
      <c r="K125" s="18"/>
      <c r="L125" s="19"/>
      <c r="M125" s="19"/>
      <c r="N125" s="1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</row>
    <row r="126" spans="1:176" s="8" customFormat="1" ht="13.5" x14ac:dyDescent="0.25">
      <c r="A126" s="8" t="s">
        <v>89</v>
      </c>
      <c r="B126" s="38">
        <f>SUM(D126:N126)</f>
        <v>5330265</v>
      </c>
      <c r="C126" s="10"/>
      <c r="D126" s="38">
        <v>0</v>
      </c>
      <c r="E126" s="10"/>
      <c r="F126" s="38">
        <v>0</v>
      </c>
      <c r="G126" s="10"/>
      <c r="H126" s="38">
        <v>0</v>
      </c>
      <c r="I126" s="10"/>
      <c r="J126" s="38">
        <v>5317410</v>
      </c>
      <c r="K126" s="10"/>
      <c r="L126" s="38">
        <v>0</v>
      </c>
      <c r="M126" s="11"/>
      <c r="N126" s="38">
        <v>12855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</row>
    <row r="127" spans="1:176" s="8" customFormat="1" ht="13.5" x14ac:dyDescent="0.25">
      <c r="B127" s="19"/>
      <c r="C127" s="18"/>
      <c r="D127" s="19"/>
      <c r="E127" s="18"/>
      <c r="F127" s="19"/>
      <c r="G127" s="18"/>
      <c r="H127" s="19"/>
      <c r="I127" s="18"/>
      <c r="J127" s="19"/>
      <c r="K127" s="18"/>
      <c r="L127" s="19"/>
      <c r="M127" s="19"/>
      <c r="N127" s="1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</row>
    <row r="128" spans="1:176" s="8" customFormat="1" ht="13.5" x14ac:dyDescent="0.25">
      <c r="A128" s="8" t="s">
        <v>49</v>
      </c>
      <c r="B128" s="20">
        <f>N128+L128+J128+H128+D128+F128</f>
        <v>10294386</v>
      </c>
      <c r="C128" s="21"/>
      <c r="D128" s="20">
        <f>SUM(D49,D71,D81,D105,D114,D124,D126)</f>
        <v>2863033</v>
      </c>
      <c r="E128" s="21"/>
      <c r="F128" s="20">
        <f>SUM(F49,F71,F81,F105,F114,F124,F126)</f>
        <v>93650</v>
      </c>
      <c r="G128" s="21"/>
      <c r="H128" s="20">
        <f>SUM(H49,H71,H81,H105,H114,H124,H126)</f>
        <v>95204</v>
      </c>
      <c r="I128" s="21"/>
      <c r="J128" s="20">
        <f>SUM(J49,J71,J81,J105,J114,J124,J126)</f>
        <v>6261812</v>
      </c>
      <c r="K128" s="21"/>
      <c r="L128" s="20">
        <f>SUM(L49,L71,L81,L105,L114,L124,L126)</f>
        <v>774864</v>
      </c>
      <c r="M128" s="22"/>
      <c r="N128" s="20">
        <f>SUM(N49,N71,N81,N105,N114,N124,N126)</f>
        <v>205823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</row>
    <row r="129" spans="1:176" s="8" customFormat="1" ht="13.5" x14ac:dyDescent="0.25">
      <c r="A129" s="13"/>
      <c r="B129" s="22"/>
      <c r="C129" s="21"/>
      <c r="D129" s="22"/>
      <c r="E129" s="21"/>
      <c r="F129" s="22"/>
      <c r="G129" s="21"/>
      <c r="H129" s="22"/>
      <c r="I129" s="21"/>
      <c r="J129" s="22"/>
      <c r="K129" s="21"/>
      <c r="L129" s="22"/>
      <c r="M129" s="22"/>
      <c r="N129" s="2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</row>
    <row r="130" spans="1:176" s="8" customFormat="1" ht="13.5" x14ac:dyDescent="0.25">
      <c r="A130" s="8" t="s">
        <v>45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9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</row>
    <row r="131" spans="1:176" s="8" customFormat="1" ht="13.5" x14ac:dyDescent="0.25">
      <c r="A131" s="8" t="s">
        <v>46</v>
      </c>
      <c r="B131" s="10">
        <f>SUM(D131:N131)</f>
        <v>3369881</v>
      </c>
      <c r="C131" s="10"/>
      <c r="D131" s="10">
        <v>907981</v>
      </c>
      <c r="E131" s="10"/>
      <c r="F131" s="10">
        <v>13447</v>
      </c>
      <c r="G131" s="10"/>
      <c r="H131" s="10">
        <v>175664</v>
      </c>
      <c r="I131" s="10"/>
      <c r="J131" s="18">
        <v>2237078</v>
      </c>
      <c r="K131" s="10"/>
      <c r="L131" s="10">
        <v>34782</v>
      </c>
      <c r="M131" s="11"/>
      <c r="N131" s="10">
        <v>929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</row>
    <row r="132" spans="1:176" s="8" customFormat="1" ht="13.5" x14ac:dyDescent="0.25">
      <c r="A132" s="8" t="s">
        <v>47</v>
      </c>
      <c r="B132" s="23">
        <f>SUM(B131)</f>
        <v>3369881</v>
      </c>
      <c r="C132" s="18"/>
      <c r="D132" s="23">
        <f>SUM(D131)</f>
        <v>907981</v>
      </c>
      <c r="E132" s="18"/>
      <c r="F132" s="23">
        <f>SUM(F131)</f>
        <v>13447</v>
      </c>
      <c r="G132" s="18"/>
      <c r="H132" s="23">
        <f>SUM(H131)</f>
        <v>175664</v>
      </c>
      <c r="I132" s="18"/>
      <c r="J132" s="23">
        <f>SUM(J131)</f>
        <v>2237078</v>
      </c>
      <c r="K132" s="18"/>
      <c r="L132" s="23">
        <f>SUM(L131)</f>
        <v>34782</v>
      </c>
      <c r="M132" s="19"/>
      <c r="N132" s="23">
        <f>SUM(N131)</f>
        <v>929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</row>
    <row r="133" spans="1:176" s="8" customFormat="1" ht="13.5" x14ac:dyDescent="0.25">
      <c r="B133" s="24"/>
      <c r="C133" s="18"/>
      <c r="D133" s="24"/>
      <c r="E133" s="18"/>
      <c r="F133" s="24"/>
      <c r="G133" s="18"/>
      <c r="H133" s="24"/>
      <c r="I133" s="18"/>
      <c r="J133" s="24"/>
      <c r="K133" s="18"/>
      <c r="L133" s="24"/>
      <c r="M133" s="19"/>
      <c r="N133" s="24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</row>
    <row r="134" spans="1:176" s="8" customFormat="1" ht="14.25" thickBot="1" x14ac:dyDescent="0.3">
      <c r="A134" s="8" t="s">
        <v>48</v>
      </c>
      <c r="B134" s="25">
        <f>SUM(B128,B132)</f>
        <v>13664267</v>
      </c>
      <c r="C134" s="21"/>
      <c r="D134" s="25">
        <f>SUM(D128,D132)</f>
        <v>3771014</v>
      </c>
      <c r="E134" s="21"/>
      <c r="F134" s="25">
        <f>SUM(F128,F132)</f>
        <v>107097</v>
      </c>
      <c r="G134" s="21"/>
      <c r="H134" s="25">
        <f>SUM(H128,H132)</f>
        <v>270868</v>
      </c>
      <c r="I134" s="21"/>
      <c r="J134" s="25">
        <f>SUM(J128,J132)</f>
        <v>8498890</v>
      </c>
      <c r="K134" s="21"/>
      <c r="L134" s="25">
        <f>SUM(L128,L132)</f>
        <v>809646</v>
      </c>
      <c r="M134" s="22"/>
      <c r="N134" s="25">
        <f>SUM(N128,N132)</f>
        <v>206752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</row>
    <row r="135" spans="1:176" s="39" customFormat="1" ht="14.25" thickTop="1" x14ac:dyDescent="0.25">
      <c r="B135" s="39">
        <v>13664267.130000001</v>
      </c>
      <c r="D135" s="39">
        <v>3771014.4</v>
      </c>
      <c r="F135" s="39">
        <v>107096.58</v>
      </c>
      <c r="H135" s="39">
        <v>270868.34999999998</v>
      </c>
      <c r="J135" s="39">
        <v>8498889.4399999995</v>
      </c>
      <c r="L135" s="39">
        <v>809646.19</v>
      </c>
      <c r="M135" s="40"/>
      <c r="N135" s="40">
        <v>206752.17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</row>
    <row r="136" spans="1:176" s="14" customFormat="1" x14ac:dyDescent="0.25">
      <c r="B136" s="26">
        <f>B135-B134</f>
        <v>0.13000000081956387</v>
      </c>
      <c r="C136" s="26"/>
      <c r="D136" s="26">
        <f>D135-D134</f>
        <v>0.39999999990686774</v>
      </c>
      <c r="E136" s="26"/>
      <c r="F136" s="26">
        <f>F135-F134</f>
        <v>-0.41999999999825377</v>
      </c>
      <c r="G136" s="26"/>
      <c r="H136" s="26">
        <f>H135-H134</f>
        <v>0.34999999997671694</v>
      </c>
      <c r="I136" s="26"/>
      <c r="J136" s="26">
        <f>J135-J134</f>
        <v>-0.56000000052154064</v>
      </c>
      <c r="K136" s="26"/>
      <c r="L136" s="26">
        <f>L135-L134</f>
        <v>0.18999999994412065</v>
      </c>
      <c r="M136" s="27"/>
      <c r="N136" s="28">
        <f>N135-N134</f>
        <v>0.17000000001280569</v>
      </c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</row>
    <row r="137" spans="1:176" s="14" customFormat="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7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</row>
    <row r="138" spans="1:176" s="14" customFormat="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7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</row>
    <row r="139" spans="1:176" s="14" customFormat="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</row>
    <row r="140" spans="1:176" s="14" customFormat="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7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</row>
    <row r="141" spans="1:176" s="14" customFormat="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7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</row>
    <row r="142" spans="1:176" s="14" customFormat="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7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</row>
    <row r="143" spans="1:176" s="14" customFormat="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</row>
    <row r="144" spans="1:176" s="14" customFormat="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7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</row>
    <row r="145" spans="2:176" s="14" customFormat="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</row>
    <row r="146" spans="2:176" s="14" customForma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7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</row>
    <row r="147" spans="2:176" s="14" customFormat="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</row>
    <row r="148" spans="2:176" s="14" customFormat="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</row>
    <row r="149" spans="2:176" s="14" customFormat="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</row>
    <row r="150" spans="2:176" s="14" customFormat="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7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</row>
    <row r="151" spans="2:176" s="14" customFormat="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</row>
    <row r="152" spans="2:176" s="14" customFormat="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7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</row>
    <row r="153" spans="2:176" s="14" customFormat="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</row>
    <row r="154" spans="2:176" s="14" customFormat="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</row>
    <row r="155" spans="2:176" s="14" customFormat="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</row>
    <row r="156" spans="2:176" s="14" customFormat="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7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</row>
    <row r="157" spans="2:176" s="14" customFormat="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</row>
    <row r="158" spans="2:176" s="14" customFormat="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</row>
    <row r="159" spans="2:176" s="14" customFormat="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</row>
    <row r="160" spans="2:176" s="14" customFormat="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7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</row>
    <row r="161" spans="2:176" s="14" customFormat="1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</row>
    <row r="162" spans="2:176" s="14" customFormat="1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</row>
    <row r="163" spans="2:176" s="14" customFormat="1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</row>
    <row r="164" spans="2:176" s="14" customFormat="1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7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</row>
    <row r="165" spans="2:176" s="14" customFormat="1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</row>
    <row r="166" spans="2:176" s="14" customFormat="1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7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</row>
    <row r="167" spans="2:176" s="14" customFormat="1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</row>
    <row r="168" spans="2:176" s="14" customFormat="1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7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</row>
    <row r="169" spans="2:176" s="14" customFormat="1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</row>
    <row r="170" spans="2:176" s="14" customFormat="1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7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</row>
    <row r="171" spans="2:176" s="14" customFormat="1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7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</row>
    <row r="172" spans="2:176" s="14" customFormat="1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7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</row>
    <row r="173" spans="2:176" s="14" customFormat="1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</row>
    <row r="174" spans="2:176" s="14" customFormat="1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7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</row>
    <row r="175" spans="2:176" s="14" customFormat="1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7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</row>
    <row r="176" spans="2:176" s="14" customFormat="1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7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</row>
    <row r="177" spans="2:176" s="14" customFormat="1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7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</row>
    <row r="178" spans="2:176" s="14" customFormat="1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7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</row>
    <row r="179" spans="2:176" s="14" customFormat="1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</row>
    <row r="180" spans="2:176" s="14" customFormat="1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7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</row>
    <row r="181" spans="2:176" s="14" customFormat="1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7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</row>
    <row r="182" spans="2:176" s="14" customFormat="1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7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</row>
    <row r="183" spans="2:176" s="14" customFormat="1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</row>
    <row r="184" spans="2:176" s="14" customFormat="1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7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</row>
    <row r="185" spans="2:176" s="14" customFormat="1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7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</row>
    <row r="186" spans="2:176" s="14" customFormat="1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7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</row>
    <row r="187" spans="2:176" s="14" customFormat="1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</row>
    <row r="188" spans="2:176" s="14" customFormat="1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7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</row>
    <row r="189" spans="2:176" s="14" customFormat="1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7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</row>
    <row r="190" spans="2:176" s="14" customFormat="1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7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</row>
    <row r="191" spans="2:176" s="14" customFormat="1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7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</row>
    <row r="192" spans="2:176" s="14" customFormat="1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7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</row>
    <row r="193" spans="2:176" s="14" customFormat="1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7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</row>
    <row r="194" spans="2:176" s="14" customFormat="1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7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</row>
    <row r="195" spans="2:176" s="14" customFormat="1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7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</row>
    <row r="196" spans="2:176" s="14" customFormat="1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7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</row>
    <row r="197" spans="2:176" s="14" customFormat="1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7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</row>
    <row r="198" spans="2:176" s="14" customFormat="1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7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</row>
    <row r="199" spans="2:176" s="14" customFormat="1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7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</row>
    <row r="200" spans="2:176" s="14" customFormat="1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7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</row>
    <row r="201" spans="2:176" s="14" customFormat="1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7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</row>
    <row r="202" spans="2:176" s="14" customFormat="1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7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</row>
    <row r="203" spans="2:176" s="14" customFormat="1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</row>
    <row r="204" spans="2:176" s="14" customFormat="1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</row>
    <row r="205" spans="2:176" s="14" customFormat="1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7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</row>
    <row r="206" spans="2:176" s="14" customFormat="1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7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</row>
    <row r="207" spans="2:176" s="14" customFormat="1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7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</row>
    <row r="208" spans="2:176" s="14" customFormat="1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7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</row>
    <row r="209" spans="2:176" s="14" customFormat="1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7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</row>
    <row r="210" spans="2:176" s="14" customFormat="1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7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</row>
    <row r="211" spans="2:176" s="14" customFormat="1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7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</row>
    <row r="212" spans="2:176" s="14" customFormat="1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7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</row>
    <row r="213" spans="2:176" s="14" customFormat="1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7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</row>
    <row r="214" spans="2:176" s="14" customFormat="1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7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</row>
    <row r="215" spans="2:176" s="14" customFormat="1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7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</row>
    <row r="216" spans="2:176" s="14" customFormat="1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7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</row>
    <row r="217" spans="2:176" s="14" customFormat="1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7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</row>
    <row r="218" spans="2:176" s="14" customFormat="1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7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</row>
    <row r="219" spans="2:176" s="14" customFormat="1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7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</row>
    <row r="220" spans="2:176" s="14" customFormat="1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7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</row>
    <row r="221" spans="2:176" s="14" customFormat="1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7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</row>
    <row r="222" spans="2:176" s="14" customFormat="1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</row>
    <row r="223" spans="2:176" s="14" customFormat="1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7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</row>
    <row r="224" spans="2:176" s="14" customFormat="1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</row>
    <row r="225" spans="2:176" s="14" customFormat="1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7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</row>
    <row r="226" spans="2:176" s="14" customFormat="1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7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</row>
    <row r="227" spans="2:176" s="14" customFormat="1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</row>
    <row r="228" spans="2:176" s="14" customFormat="1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7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</row>
    <row r="229" spans="2:176" s="14" customFormat="1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7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</row>
    <row r="230" spans="2:176" s="14" customFormat="1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</row>
    <row r="231" spans="2:176" s="14" customFormat="1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</row>
    <row r="232" spans="2:176" s="14" customFormat="1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7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</row>
    <row r="233" spans="2:176" s="14" customFormat="1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</row>
    <row r="234" spans="2:176" s="14" customFormat="1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7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</row>
    <row r="235" spans="2:176" s="14" customFormat="1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</row>
    <row r="236" spans="2:176" s="14" customFormat="1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</row>
    <row r="237" spans="2:176" s="14" customFormat="1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</row>
    <row r="238" spans="2:176" s="14" customFormat="1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</row>
    <row r="239" spans="2:176" s="14" customFormat="1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7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</row>
    <row r="240" spans="2:176" s="14" customFormat="1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7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</row>
    <row r="241" spans="2:176" s="14" customFormat="1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</row>
    <row r="242" spans="2:176" s="14" customFormat="1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7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</row>
    <row r="243" spans="2:176" s="14" customFormat="1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7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</row>
    <row r="244" spans="2:176" s="14" customFormat="1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</row>
    <row r="245" spans="2:176" s="14" customFormat="1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7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</row>
    <row r="246" spans="2:176" s="14" customFormat="1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7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</row>
    <row r="247" spans="2:176" s="14" customFormat="1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7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</row>
    <row r="248" spans="2:176" s="14" customFormat="1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7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</row>
    <row r="249" spans="2:176" s="14" customFormat="1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7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</row>
    <row r="250" spans="2:176" s="14" customFormat="1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</row>
    <row r="251" spans="2:176" s="14" customFormat="1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7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</row>
    <row r="252" spans="2:176" s="14" customFormat="1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7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</row>
    <row r="253" spans="2:176" s="14" customFormat="1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7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</row>
    <row r="254" spans="2:176" s="14" customFormat="1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7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</row>
    <row r="255" spans="2:176" s="14" customFormat="1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7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</row>
    <row r="256" spans="2:176" s="14" customFormat="1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7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</row>
    <row r="257" spans="2:176" s="14" customFormat="1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</row>
    <row r="258" spans="2:176" s="14" customFormat="1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</row>
    <row r="259" spans="2:176" s="14" customFormat="1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7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</row>
    <row r="260" spans="2:176" s="14" customFormat="1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7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</row>
    <row r="261" spans="2:176" s="14" customFormat="1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7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</row>
    <row r="262" spans="2:176" s="14" customFormat="1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7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</row>
    <row r="263" spans="2:176" s="14" customFormat="1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7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</row>
    <row r="264" spans="2:176" s="14" customFormat="1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</row>
    <row r="265" spans="2:176" s="14" customFormat="1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</row>
    <row r="266" spans="2:176" s="14" customFormat="1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</row>
    <row r="267" spans="2:176" s="14" customFormat="1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7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</row>
    <row r="268" spans="2:176" s="14" customFormat="1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</row>
    <row r="269" spans="2:176" s="14" customFormat="1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</row>
    <row r="270" spans="2:176" s="14" customFormat="1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7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</row>
    <row r="271" spans="2:176" s="14" customFormat="1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7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</row>
    <row r="272" spans="2:176" s="14" customFormat="1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7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</row>
    <row r="273" spans="2:176" s="14" customFormat="1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7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</row>
    <row r="274" spans="2:176" s="14" customFormat="1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7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</row>
    <row r="275" spans="2:176" s="14" customFormat="1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7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</row>
    <row r="276" spans="2:176" s="14" customFormat="1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</row>
    <row r="277" spans="2:176" s="14" customFormat="1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7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</row>
    <row r="278" spans="2:176" s="14" customFormat="1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7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</row>
    <row r="279" spans="2:176" s="14" customFormat="1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7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</row>
    <row r="280" spans="2:176" s="14" customFormat="1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7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</row>
    <row r="281" spans="2:176" s="14" customFormat="1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7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</row>
    <row r="282" spans="2:176" s="14" customFormat="1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</row>
    <row r="283" spans="2:176" s="14" customFormat="1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7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</row>
    <row r="284" spans="2:176" s="14" customFormat="1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7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</row>
    <row r="285" spans="2:176" s="14" customFormat="1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</row>
    <row r="286" spans="2:176" s="14" customFormat="1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7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</row>
    <row r="287" spans="2:176" s="14" customFormat="1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7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</row>
    <row r="288" spans="2:176" s="14" customFormat="1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7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</row>
    <row r="289" spans="2:176" s="14" customFormat="1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</row>
    <row r="290" spans="2:176" s="14" customFormat="1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7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</row>
    <row r="291" spans="2:176" s="14" customFormat="1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7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</row>
    <row r="292" spans="2:176" s="14" customFormat="1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7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</row>
    <row r="293" spans="2:176" s="14" customFormat="1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7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</row>
    <row r="294" spans="2:176" s="14" customFormat="1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</row>
    <row r="295" spans="2:176" s="14" customFormat="1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7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</row>
    <row r="296" spans="2:176" s="14" customFormat="1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7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</row>
    <row r="297" spans="2:176" s="14" customFormat="1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7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</row>
    <row r="298" spans="2:176" s="14" customFormat="1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</row>
    <row r="299" spans="2:176" s="14" customFormat="1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7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</row>
    <row r="300" spans="2:176" s="14" customFormat="1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7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</row>
    <row r="301" spans="2:176" s="14" customFormat="1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7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</row>
    <row r="302" spans="2:176" s="14" customFormat="1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7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</row>
    <row r="303" spans="2:176" s="14" customFormat="1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7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</row>
    <row r="304" spans="2:176" s="14" customFormat="1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7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</row>
    <row r="305" spans="2:176" s="14" customFormat="1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7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</row>
    <row r="306" spans="2:176" s="14" customFormat="1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7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</row>
    <row r="307" spans="2:176" s="14" customFormat="1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7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</row>
    <row r="308" spans="2:176" s="14" customFormat="1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</row>
    <row r="309" spans="2:176" s="14" customFormat="1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7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</row>
    <row r="310" spans="2:176" s="14" customFormat="1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7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</row>
    <row r="311" spans="2:176" s="14" customFormat="1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7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</row>
    <row r="312" spans="2:176" s="14" customFormat="1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7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</row>
    <row r="313" spans="2:176" s="14" customFormat="1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7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</row>
    <row r="314" spans="2:176" s="14" customFormat="1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</row>
    <row r="315" spans="2:176" s="14" customFormat="1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7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</row>
    <row r="316" spans="2:176" s="14" customFormat="1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7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</row>
    <row r="317" spans="2:176" s="14" customFormat="1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7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</row>
    <row r="318" spans="2:176" s="14" customFormat="1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</row>
    <row r="319" spans="2:176" s="14" customFormat="1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7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</row>
    <row r="320" spans="2:176" s="14" customFormat="1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7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2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2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2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2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2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2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2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2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2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2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2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2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2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2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2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2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2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2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2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2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2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2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2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2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2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2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2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2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2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2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2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2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2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2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2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2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2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2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2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2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2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2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2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2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2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2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2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2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2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2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2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2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2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2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2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2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2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2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2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2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2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2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2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2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2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2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2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2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2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2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2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2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2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2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2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2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2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2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2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2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2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2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2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2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2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2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2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2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2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2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2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2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2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2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2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2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2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2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2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2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2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2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2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2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2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2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2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2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2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2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2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2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2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2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2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2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2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2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2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2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2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2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2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2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2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2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2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2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2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2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2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2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2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2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2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2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2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2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2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2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2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2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2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2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2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2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2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2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2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2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2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2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2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2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2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2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2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2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2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2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2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2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2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2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2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2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2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2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2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2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2"/>
    </row>
  </sheetData>
  <mergeCells count="4">
    <mergeCell ref="A1:A8"/>
    <mergeCell ref="B3:M3"/>
    <mergeCell ref="B5:M5"/>
    <mergeCell ref="B6:M6"/>
  </mergeCells>
  <phoneticPr fontId="0" type="noConversion"/>
  <conditionalFormatting sqref="A129:N133 B128:N128 B134:N134 A11:N127">
    <cfRule type="expression" dxfId="2" priority="32" stopIfTrue="1">
      <formula>MOD(ROW(),2)=1</formula>
    </cfRule>
  </conditionalFormatting>
  <conditionalFormatting sqref="A134">
    <cfRule type="expression" dxfId="1" priority="12" stopIfTrue="1">
      <formula>MOD(ROW(),2)=1</formula>
    </cfRule>
  </conditionalFormatting>
  <conditionalFormatting sqref="A128">
    <cfRule type="expression" dxfId="0" priority="11" stopIfTrue="1">
      <formula>MOD(ROW(),2)=1</formula>
    </cfRule>
  </conditionalFormatting>
  <printOptions horizontalCentered="1"/>
  <pageMargins left="0.25" right="0.25" top="0.5" bottom="0.5" header="0.5" footer="0.5"/>
  <pageSetup scale="85" fitToHeight="0" orientation="landscape" r:id="rId1"/>
  <headerFooter alignWithMargins="0">
    <oddFooter>&amp;RPage &amp;P of &amp;N</oddFooter>
  </headerFooter>
  <ignoredErrors>
    <ignoredError sqref="B16 C49 B41:B45 B47 B54:B59 B63:B68 B108:B113 B60:N60 B69:N69 B78:B80 C81 B102 B103:N103 B133 B132:N132 B122:B123 B114:N114 C115:N115 B125 B124:N124 B129:B130 B137:B182 E49 G49 I49 K49 M49 O49 B75:B76 E81 G81 I81 K81 M81 B85:B86 B98:B100 B115:B1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C-2B</vt:lpstr>
      <vt:lpstr>'C-2B'!Print_Area</vt:lpstr>
      <vt:lpstr>'C-2B'!Print_Area_MI</vt:lpstr>
      <vt:lpstr>'C-2B'!Print_Titles</vt:lpstr>
      <vt:lpstr>'C-2B'!Print_Titles_MI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2018-11-14T14:40:47Z</cp:lastPrinted>
  <dcterms:created xsi:type="dcterms:W3CDTF">2002-09-16T15:29:55Z</dcterms:created>
  <dcterms:modified xsi:type="dcterms:W3CDTF">2018-11-14T14:41:18Z</dcterms:modified>
</cp:coreProperties>
</file>