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35" windowHeight="8385" activeTab="0"/>
  </bookViews>
  <sheets>
    <sheet name="Balance Sheet" sheetId="1" r:id="rId1"/>
    <sheet name="Operating Statement" sheetId="2" r:id="rId2"/>
  </sheets>
  <definedNames>
    <definedName name="_xlnm.Print_Area" localSheetId="0">'Balance Sheet'!$A$1:$D$42</definedName>
    <definedName name="_xlnm.Print_Area" localSheetId="1">'Operating Statement'!$A$1:$Q$33</definedName>
  </definedNames>
  <calcPr fullCalcOnLoad="1"/>
</workbook>
</file>

<file path=xl/sharedStrings.xml><?xml version="1.0" encoding="utf-8"?>
<sst xmlns="http://schemas.openxmlformats.org/spreadsheetml/2006/main" count="58" uniqueCount="55">
  <si>
    <t>Operating revenues:</t>
  </si>
  <si>
    <t>Operating expenditures:</t>
  </si>
  <si>
    <t>Other revenues:</t>
  </si>
  <si>
    <t xml:space="preserve">    Sales and services </t>
  </si>
  <si>
    <t xml:space="preserve">        Total operating revenues</t>
  </si>
  <si>
    <t xml:space="preserve">    Related benefits </t>
  </si>
  <si>
    <t xml:space="preserve">    Administrative charge</t>
  </si>
  <si>
    <t xml:space="preserve">    Supplies and expenses</t>
  </si>
  <si>
    <t xml:space="preserve">    Utilities</t>
  </si>
  <si>
    <t xml:space="preserve">    Depreciation </t>
  </si>
  <si>
    <t xml:space="preserve">        Total operating expenditures</t>
  </si>
  <si>
    <t xml:space="preserve">            Operating income (loss)</t>
  </si>
  <si>
    <t xml:space="preserve">    Interest on investments</t>
  </si>
  <si>
    <t xml:space="preserve">            Net income (loss)</t>
  </si>
  <si>
    <t>STATEMENT OF NET ASSETS</t>
  </si>
  <si>
    <t>Assets:</t>
  </si>
  <si>
    <t xml:space="preserve">    Cash and investments</t>
  </si>
  <si>
    <t xml:space="preserve">        Total assets</t>
  </si>
  <si>
    <t>Liabilities:</t>
  </si>
  <si>
    <t xml:space="preserve">    Accounts payable</t>
  </si>
  <si>
    <t xml:space="preserve">        Total liabilities</t>
  </si>
  <si>
    <t xml:space="preserve">            Net assets</t>
  </si>
  <si>
    <t>ANALYSIS OF CHANGES IN FUND BALANCES</t>
  </si>
  <si>
    <t>Fund balances:</t>
  </si>
  <si>
    <t xml:space="preserve">    Operating fund balance -</t>
  </si>
  <si>
    <t xml:space="preserve">        Balance at July 1</t>
  </si>
  <si>
    <t xml:space="preserve">        Revenues over/(under) expenditures</t>
  </si>
  <si>
    <t xml:space="preserve">            Total operating fund balance</t>
  </si>
  <si>
    <t xml:space="preserve">    Equipment renewals and replacements -</t>
  </si>
  <si>
    <t xml:space="preserve">        Depreciation charges transferred</t>
  </si>
  <si>
    <t xml:space="preserve">               Total fund balances</t>
  </si>
  <si>
    <t xml:space="preserve">    Accounts receivable</t>
  </si>
  <si>
    <t>Administration</t>
  </si>
  <si>
    <t>Vending</t>
  </si>
  <si>
    <t>Dining</t>
  </si>
  <si>
    <t>Tiger Card</t>
  </si>
  <si>
    <t>Bookstore</t>
  </si>
  <si>
    <t>Concessions</t>
  </si>
  <si>
    <t>Total</t>
  </si>
  <si>
    <t xml:space="preserve">    Commissions</t>
  </si>
  <si>
    <t xml:space="preserve">    Lease revenues</t>
  </si>
  <si>
    <t xml:space="preserve">    Deposits held for others</t>
  </si>
  <si>
    <t xml:space="preserve">            Total equipment renewals and replacements</t>
  </si>
  <si>
    <t>ANALYSIS OF REVENUES AND EXPENDITURES</t>
  </si>
  <si>
    <t xml:space="preserve">    Deferred revenues</t>
  </si>
  <si>
    <t>Copier</t>
  </si>
  <si>
    <t>Management &amp;</t>
  </si>
  <si>
    <t>Mailing Services</t>
  </si>
  <si>
    <t xml:space="preserve">    Deferred charges and prepaid expenses</t>
  </si>
  <si>
    <t xml:space="preserve">        Equipment purchases</t>
  </si>
  <si>
    <t>FOR THE YEAR ENDED JUNE 30, 2017</t>
  </si>
  <si>
    <t>AS OF JUNE 30, 2017</t>
  </si>
  <si>
    <t xml:space="preserve">    Salaries and wages</t>
  </si>
  <si>
    <t xml:space="preserve">    Travel</t>
  </si>
  <si>
    <t>AUXILIARY SERVICES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</si>
</sst>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* #,##0_);_(* \(#,##0\);_(* &quot;-&quot;??_);_(@_)"/>
    <numFmt numFmtId="166" formatCode="_(&quot;$&quot;* #,##0.0_);_(&quot;$&quot;* \(#,##0.0\);_(&quot;$&quot;* &quot;-&quot;??_);_(@_)"/>
    <numFmt numFmtId="167" formatCode="_(* #,##0.0_);_(* \(#,##0.0\);_(* &quot;-&quot;??_);_(@_)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ourier"/>
      <family val="3"/>
    </font>
    <font>
      <sz val="10"/>
      <name val="Arial"/>
      <family val="2"/>
    </font>
    <font>
      <sz val="11"/>
      <name val="Goudy Old Style"/>
      <family val="1"/>
    </font>
    <font>
      <sz val="10"/>
      <name val="Goudy Old Style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10"/>
      <color indexed="8"/>
      <name val="Goudy Old Style"/>
      <family val="1"/>
    </font>
    <font>
      <sz val="11"/>
      <color indexed="62"/>
      <name val="Goudy Old Style"/>
      <family val="1"/>
    </font>
    <font>
      <sz val="11"/>
      <color indexed="8"/>
      <name val="Goudy Old Style"/>
      <family val="1"/>
    </font>
    <font>
      <sz val="10"/>
      <name val="Calibri"/>
      <family val="2"/>
    </font>
    <font>
      <sz val="11"/>
      <name val="Calibri"/>
      <family val="2"/>
    </font>
    <font>
      <b/>
      <sz val="12"/>
      <color indexed="62"/>
      <name val="Goudy Old Style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Calibri"/>
      <family val="2"/>
    </font>
    <font>
      <sz val="10"/>
      <color theme="1"/>
      <name val="Goudy Old Style"/>
      <family val="1"/>
    </font>
    <font>
      <sz val="11"/>
      <color rgb="FF461D7C"/>
      <name val="Goudy Old Style"/>
      <family val="1"/>
    </font>
    <font>
      <sz val="11"/>
      <color theme="1"/>
      <name val="Goudy Old Style"/>
      <family val="1"/>
    </font>
    <font>
      <b/>
      <sz val="12"/>
      <color rgb="FF461D7C"/>
      <name val="Goudy Old Style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37" fontId="2" fillId="0" borderId="0">
      <alignment/>
      <protection/>
    </xf>
    <xf numFmtId="37" fontId="2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3">
    <xf numFmtId="0" fontId="0" fillId="0" borderId="0" xfId="0" applyFont="1" applyAlignment="1">
      <alignment/>
    </xf>
    <xf numFmtId="37" fontId="5" fillId="0" borderId="0" xfId="60" applyFont="1" applyAlignment="1" applyProtection="1">
      <alignment vertical="center"/>
      <protection/>
    </xf>
    <xf numFmtId="37" fontId="5" fillId="0" borderId="0" xfId="60" applyFont="1" applyBorder="1" applyAlignment="1" applyProtection="1">
      <alignment horizontal="right" vertical="center"/>
      <protection/>
    </xf>
    <xf numFmtId="37" fontId="5" fillId="0" borderId="0" xfId="60" applyFont="1" applyAlignment="1" applyProtection="1">
      <alignment horizontal="right" vertical="center"/>
      <protection/>
    </xf>
    <xf numFmtId="0" fontId="45" fillId="0" borderId="0" xfId="0" applyFont="1" applyAlignment="1">
      <alignment/>
    </xf>
    <xf numFmtId="0" fontId="46" fillId="0" borderId="0" xfId="0" applyFont="1" applyAlignment="1">
      <alignment/>
    </xf>
    <xf numFmtId="37" fontId="47" fillId="0" borderId="0" xfId="59" applyFont="1" applyFill="1" applyAlignment="1" applyProtection="1">
      <alignment vertical="center"/>
      <protection/>
    </xf>
    <xf numFmtId="164" fontId="47" fillId="0" borderId="0" xfId="48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Border="1" applyAlignment="1" applyProtection="1">
      <alignment vertical="center"/>
      <protection/>
    </xf>
    <xf numFmtId="165" fontId="47" fillId="0" borderId="0" xfId="44" applyNumberFormat="1" applyFont="1" applyFill="1" applyAlignment="1" applyProtection="1">
      <alignment vertical="center"/>
      <protection/>
    </xf>
    <xf numFmtId="0" fontId="48" fillId="0" borderId="0" xfId="0" applyFont="1" applyAlignment="1">
      <alignment/>
    </xf>
    <xf numFmtId="0" fontId="0" fillId="0" borderId="0" xfId="0" applyFont="1" applyAlignment="1">
      <alignment/>
    </xf>
    <xf numFmtId="37" fontId="4" fillId="0" borderId="0" xfId="59" applyFont="1" applyFill="1" applyAlignment="1" applyProtection="1">
      <alignment vertical="center"/>
      <protection/>
    </xf>
    <xf numFmtId="37" fontId="4" fillId="0" borderId="0" xfId="59" applyFont="1" applyFill="1" applyBorder="1" applyAlignment="1" applyProtection="1">
      <alignment vertical="center"/>
      <protection/>
    </xf>
    <xf numFmtId="164" fontId="4" fillId="0" borderId="0" xfId="48" applyNumberFormat="1" applyFont="1" applyFill="1" applyBorder="1" applyAlignment="1" applyProtection="1">
      <alignment vertical="center"/>
      <protection/>
    </xf>
    <xf numFmtId="164" fontId="4" fillId="0" borderId="0" xfId="48" applyNumberFormat="1" applyFont="1" applyFill="1" applyAlignment="1" applyProtection="1">
      <alignment vertical="center"/>
      <protection/>
    </xf>
    <xf numFmtId="165" fontId="4" fillId="0" borderId="0" xfId="44" applyNumberFormat="1" applyFont="1" applyFill="1" applyBorder="1" applyAlignment="1" applyProtection="1">
      <alignment vertical="center"/>
      <protection/>
    </xf>
    <xf numFmtId="165" fontId="4" fillId="0" borderId="10" xfId="44" applyNumberFormat="1" applyFont="1" applyFill="1" applyBorder="1" applyAlignment="1" applyProtection="1">
      <alignment vertical="center"/>
      <protection/>
    </xf>
    <xf numFmtId="165" fontId="4" fillId="0" borderId="0" xfId="44" applyNumberFormat="1" applyFont="1" applyFill="1" applyAlignment="1" applyProtection="1">
      <alignment vertical="center"/>
      <protection/>
    </xf>
    <xf numFmtId="164" fontId="4" fillId="0" borderId="11" xfId="46" applyNumberFormat="1" applyFont="1" applyFill="1" applyBorder="1" applyAlignment="1" applyProtection="1">
      <alignment vertical="center"/>
      <protection/>
    </xf>
    <xf numFmtId="164" fontId="4" fillId="0" borderId="0" xfId="46" applyNumberFormat="1" applyFont="1" applyFill="1" applyBorder="1" applyAlignment="1" applyProtection="1">
      <alignment vertical="center"/>
      <protection/>
    </xf>
    <xf numFmtId="37" fontId="4" fillId="0" borderId="10" xfId="59" applyFont="1" applyFill="1" applyBorder="1" applyAlignment="1" applyProtection="1">
      <alignment vertical="center"/>
      <protection/>
    </xf>
    <xf numFmtId="164" fontId="4" fillId="0" borderId="11" xfId="48" applyNumberFormat="1" applyFont="1" applyFill="1" applyBorder="1" applyAlignment="1" applyProtection="1">
      <alignment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26" fillId="0" borderId="0" xfId="0" applyFont="1" applyAlignment="1">
      <alignment/>
    </xf>
    <xf numFmtId="165" fontId="4" fillId="0" borderId="12" xfId="44" applyNumberFormat="1" applyFont="1" applyFill="1" applyBorder="1" applyAlignment="1" applyProtection="1">
      <alignment vertical="center"/>
      <protection/>
    </xf>
    <xf numFmtId="164" fontId="4" fillId="0" borderId="13" xfId="48" applyNumberFormat="1" applyFont="1" applyFill="1" applyBorder="1" applyAlignment="1" applyProtection="1">
      <alignment vertical="center"/>
      <protection/>
    </xf>
    <xf numFmtId="0" fontId="27" fillId="0" borderId="0" xfId="0" applyFont="1" applyAlignment="1">
      <alignment/>
    </xf>
    <xf numFmtId="0" fontId="4" fillId="0" borderId="0" xfId="0" applyFont="1" applyAlignment="1">
      <alignment/>
    </xf>
    <xf numFmtId="165" fontId="4" fillId="0" borderId="0" xfId="42" applyNumberFormat="1" applyFont="1" applyFill="1" applyAlignment="1" applyProtection="1">
      <alignment vertical="center"/>
      <protection/>
    </xf>
    <xf numFmtId="0" fontId="4" fillId="0" borderId="0" xfId="0" applyFont="1" applyAlignment="1">
      <alignment horizontal="center"/>
    </xf>
    <xf numFmtId="0" fontId="48" fillId="0" borderId="0" xfId="0" applyFont="1" applyAlignment="1">
      <alignment horizontal="center"/>
    </xf>
    <xf numFmtId="164" fontId="4" fillId="0" borderId="0" xfId="46" applyNumberFormat="1" applyFont="1" applyFill="1" applyAlignment="1" applyProtection="1">
      <alignment vertical="center"/>
      <protection/>
    </xf>
    <xf numFmtId="165" fontId="4" fillId="0" borderId="0" xfId="42" applyNumberFormat="1" applyFont="1" applyFill="1" applyBorder="1" applyAlignment="1" applyProtection="1">
      <alignment vertical="center"/>
      <protection/>
    </xf>
    <xf numFmtId="165" fontId="4" fillId="0" borderId="14" xfId="42" applyNumberFormat="1" applyFont="1" applyFill="1" applyBorder="1" applyAlignment="1" applyProtection="1">
      <alignment vertical="center"/>
      <protection/>
    </xf>
    <xf numFmtId="165" fontId="45" fillId="0" borderId="0" xfId="42" applyNumberFormat="1" applyFont="1" applyAlignment="1">
      <alignment/>
    </xf>
    <xf numFmtId="0" fontId="4" fillId="0" borderId="14" xfId="0" applyFont="1" applyBorder="1" applyAlignment="1">
      <alignment horizontal="center"/>
    </xf>
    <xf numFmtId="0" fontId="45" fillId="0" borderId="0" xfId="0" applyFont="1" applyBorder="1" applyAlignment="1">
      <alignment/>
    </xf>
    <xf numFmtId="165" fontId="4" fillId="0" borderId="14" xfId="44" applyNumberFormat="1" applyFont="1" applyFill="1" applyBorder="1" applyAlignment="1" applyProtection="1">
      <alignment vertical="center"/>
      <protection/>
    </xf>
    <xf numFmtId="164" fontId="45" fillId="0" borderId="0" xfId="0" applyNumberFormat="1" applyFont="1" applyAlignment="1">
      <alignment/>
    </xf>
    <xf numFmtId="37" fontId="49" fillId="0" borderId="0" xfId="60" applyFont="1" applyFill="1" applyBorder="1" applyAlignment="1">
      <alignment horizontal="right" vertical="center"/>
      <protection/>
    </xf>
    <xf numFmtId="37" fontId="4" fillId="0" borderId="0" xfId="60" applyFont="1" applyFill="1" applyBorder="1" applyAlignment="1">
      <alignment horizontal="right" vertical="center"/>
      <protection/>
    </xf>
    <xf numFmtId="0" fontId="46" fillId="0" borderId="0" xfId="0" applyFont="1" applyAlignment="1">
      <alignment horizontal="center"/>
    </xf>
  </cellXfs>
  <cellStyles count="5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Currency 2" xfId="48"/>
    <cellStyle name="Currency 3" xfId="49"/>
    <cellStyle name="Explanatory Text" xfId="50"/>
    <cellStyle name="Good" xfId="51"/>
    <cellStyle name="Heading 1" xfId="52"/>
    <cellStyle name="Heading 2" xfId="53"/>
    <cellStyle name="Heading 3" xfId="54"/>
    <cellStyle name="Heading 4" xfId="55"/>
    <cellStyle name="Input" xfId="56"/>
    <cellStyle name="Linked Cell" xfId="57"/>
    <cellStyle name="Neutral" xfId="58"/>
    <cellStyle name="Normal 2" xfId="59"/>
    <cellStyle name="Normal 3" xfId="60"/>
    <cellStyle name="Note" xfId="61"/>
    <cellStyle name="Output" xfId="62"/>
    <cellStyle name="Percent" xfId="63"/>
    <cellStyle name="Title" xfId="64"/>
    <cellStyle name="Total" xfId="65"/>
    <cellStyle name="Warning Text" xfId="66"/>
  </cellStyles>
  <dxfs count="2">
    <dxf>
      <fill>
        <patternFill>
          <bgColor rgb="FFEFE6F2"/>
        </patternFill>
      </fill>
    </dxf>
    <dxf>
      <fill>
        <patternFill>
          <bgColor rgb="FFEFE6F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0</xdr:rowOff>
    </xdr:from>
    <xdr:to>
      <xdr:col>0</xdr:col>
      <xdr:colOff>1695450</xdr:colOff>
      <xdr:row>6</xdr:row>
      <xdr:rowOff>0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61950"/>
          <a:ext cx="169545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2</xdr:row>
      <xdr:rowOff>28575</xdr:rowOff>
    </xdr:from>
    <xdr:to>
      <xdr:col>0</xdr:col>
      <xdr:colOff>1647825</xdr:colOff>
      <xdr:row>6</xdr:row>
      <xdr:rowOff>9525</xdr:rowOff>
    </xdr:to>
    <xdr:pic>
      <xdr:nvPicPr>
        <xdr:cNvPr id="1" name="Picture 2" descr="1colorGeauxFNPurp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390525"/>
          <a:ext cx="164782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G43"/>
  <sheetViews>
    <sheetView tabSelected="1" zoomScalePageLayoutView="0" workbookViewId="0" topLeftCell="A1">
      <selection activeCell="B28" sqref="B28"/>
    </sheetView>
  </sheetViews>
  <sheetFormatPr defaultColWidth="9.140625" defaultRowHeight="15"/>
  <cols>
    <col min="1" max="1" width="38.7109375" style="5" customWidth="1"/>
    <col min="2" max="2" width="27.7109375" style="4" customWidth="1"/>
    <col min="3" max="3" width="1.7109375" style="4" customWidth="1"/>
    <col min="4" max="4" width="17.7109375" style="4" customWidth="1"/>
    <col min="5" max="16384" width="9.140625" style="4" customWidth="1"/>
  </cols>
  <sheetData>
    <row r="3" spans="1:4" ht="16.5">
      <c r="A3" s="42"/>
      <c r="B3" s="40" t="s">
        <v>54</v>
      </c>
      <c r="C3" s="40"/>
      <c r="D3" s="40"/>
    </row>
    <row r="4" spans="1:4" ht="9" customHeight="1">
      <c r="A4" s="42"/>
      <c r="B4" s="1"/>
      <c r="C4" s="2"/>
      <c r="D4" s="3"/>
    </row>
    <row r="5" spans="1:4" ht="15.75">
      <c r="A5" s="42"/>
      <c r="B5" s="41" t="s">
        <v>14</v>
      </c>
      <c r="C5" s="41"/>
      <c r="D5" s="41"/>
    </row>
    <row r="6" spans="1:4" ht="15.75">
      <c r="A6" s="42"/>
      <c r="B6" s="41" t="s">
        <v>51</v>
      </c>
      <c r="C6" s="41"/>
      <c r="D6" s="41"/>
    </row>
    <row r="7" ht="13.5"/>
    <row r="10" spans="1:4" ht="15.75">
      <c r="A10" s="12" t="s">
        <v>15</v>
      </c>
      <c r="B10" s="12"/>
      <c r="C10" s="13"/>
      <c r="D10" s="12"/>
    </row>
    <row r="11" spans="1:4" ht="15.75">
      <c r="A11" s="12" t="s">
        <v>16</v>
      </c>
      <c r="B11" s="12"/>
      <c r="C11" s="14"/>
      <c r="D11" s="15">
        <v>8625955</v>
      </c>
    </row>
    <row r="12" spans="1:4" ht="15.75">
      <c r="A12" s="12" t="s">
        <v>31</v>
      </c>
      <c r="B12" s="12"/>
      <c r="C12" s="14"/>
      <c r="D12" s="29">
        <v>647636</v>
      </c>
    </row>
    <row r="13" spans="1:4" ht="15.75">
      <c r="A13" s="12" t="s">
        <v>48</v>
      </c>
      <c r="B13" s="12"/>
      <c r="C13" s="14"/>
      <c r="D13" s="29">
        <v>43000</v>
      </c>
    </row>
    <row r="14" spans="1:4" ht="15.75">
      <c r="A14" s="12" t="s">
        <v>17</v>
      </c>
      <c r="B14" s="12"/>
      <c r="C14" s="16"/>
      <c r="D14" s="17">
        <f>SUM(D11:D13)</f>
        <v>9316591</v>
      </c>
    </row>
    <row r="15" spans="1:4" ht="15.75">
      <c r="A15" s="12"/>
      <c r="B15" s="12"/>
      <c r="C15" s="16"/>
      <c r="D15" s="16"/>
    </row>
    <row r="16" spans="1:4" ht="15.75">
      <c r="A16" s="12" t="s">
        <v>18</v>
      </c>
      <c r="B16" s="12"/>
      <c r="C16" s="16"/>
      <c r="D16" s="16"/>
    </row>
    <row r="17" spans="1:4" ht="15.75">
      <c r="A17" s="12" t="s">
        <v>19</v>
      </c>
      <c r="B17" s="12"/>
      <c r="C17" s="16"/>
      <c r="D17" s="16">
        <v>104612</v>
      </c>
    </row>
    <row r="18" spans="1:4" ht="15.75">
      <c r="A18" s="12" t="s">
        <v>41</v>
      </c>
      <c r="B18" s="12"/>
      <c r="C18" s="16"/>
      <c r="D18" s="16">
        <v>453250</v>
      </c>
    </row>
    <row r="19" spans="1:4" ht="15.75">
      <c r="A19" s="12" t="s">
        <v>44</v>
      </c>
      <c r="B19" s="12"/>
      <c r="C19" s="16"/>
      <c r="D19" s="16">
        <v>211667</v>
      </c>
    </row>
    <row r="20" spans="1:4" ht="15.75">
      <c r="A20" s="12" t="s">
        <v>20</v>
      </c>
      <c r="B20" s="12"/>
      <c r="C20" s="16"/>
      <c r="D20" s="17">
        <f>SUM(D17:D19)</f>
        <v>769529</v>
      </c>
    </row>
    <row r="21" spans="1:4" ht="15.75">
      <c r="A21" s="12"/>
      <c r="B21" s="12"/>
      <c r="C21" s="16"/>
      <c r="D21" s="18"/>
    </row>
    <row r="22" spans="1:4" ht="16.5" thickBot="1">
      <c r="A22" s="12" t="s">
        <v>21</v>
      </c>
      <c r="B22" s="12"/>
      <c r="C22" s="16"/>
      <c r="D22" s="19">
        <f>D14-D20</f>
        <v>8547062</v>
      </c>
    </row>
    <row r="23" spans="1:4" s="11" customFormat="1" ht="16.5" thickTop="1">
      <c r="A23" s="6"/>
      <c r="B23" s="6"/>
      <c r="C23" s="8"/>
      <c r="D23" s="9"/>
    </row>
    <row r="24" spans="1:4" s="11" customFormat="1" ht="15.75">
      <c r="A24" s="6"/>
      <c r="B24" s="6"/>
      <c r="C24" s="8"/>
      <c r="D24" s="9"/>
    </row>
    <row r="25" spans="1:4" s="11" customFormat="1" ht="15.75">
      <c r="A25" s="6"/>
      <c r="B25" s="6"/>
      <c r="C25" s="8"/>
      <c r="D25" s="9"/>
    </row>
    <row r="26" spans="1:4" s="11" customFormat="1" ht="15.75">
      <c r="A26" s="6"/>
      <c r="B26" s="41" t="s">
        <v>22</v>
      </c>
      <c r="C26" s="41"/>
      <c r="D26" s="41"/>
    </row>
    <row r="27" spans="1:4" ht="15.75">
      <c r="A27" s="6"/>
      <c r="B27" s="41" t="s">
        <v>50</v>
      </c>
      <c r="C27" s="41"/>
      <c r="D27" s="41"/>
    </row>
    <row r="28" spans="1:4" ht="15.75">
      <c r="A28" s="6"/>
      <c r="B28" s="23"/>
      <c r="C28" s="23"/>
      <c r="D28" s="23"/>
    </row>
    <row r="29" spans="1:4" ht="15.75">
      <c r="A29" s="6"/>
      <c r="B29" s="6"/>
      <c r="C29" s="8"/>
      <c r="D29" s="9"/>
    </row>
    <row r="30" spans="1:4" ht="15.75">
      <c r="A30" s="12" t="s">
        <v>23</v>
      </c>
      <c r="B30" s="12"/>
      <c r="C30" s="16"/>
      <c r="D30" s="18"/>
    </row>
    <row r="31" spans="1:4" ht="15.75">
      <c r="A31" s="12" t="s">
        <v>24</v>
      </c>
      <c r="B31" s="12"/>
      <c r="C31" s="16"/>
      <c r="D31" s="18"/>
    </row>
    <row r="32" spans="1:4" ht="15.75">
      <c r="A32" s="12" t="s">
        <v>25</v>
      </c>
      <c r="B32" s="12"/>
      <c r="C32" s="16"/>
      <c r="D32" s="20">
        <v>6612978</v>
      </c>
    </row>
    <row r="33" spans="1:4" ht="15.75">
      <c r="A33" s="12" t="s">
        <v>26</v>
      </c>
      <c r="B33" s="12"/>
      <c r="C33" s="16"/>
      <c r="D33" s="16">
        <v>1550359</v>
      </c>
    </row>
    <row r="34" spans="1:4" ht="15.75">
      <c r="A34" s="12" t="s">
        <v>27</v>
      </c>
      <c r="B34" s="12"/>
      <c r="C34" s="16"/>
      <c r="D34" s="17">
        <f>SUM(D32:D33)</f>
        <v>8163337</v>
      </c>
    </row>
    <row r="35" spans="1:4" ht="15.75">
      <c r="A35" s="12"/>
      <c r="B35" s="12"/>
      <c r="C35" s="16"/>
      <c r="D35" s="16"/>
    </row>
    <row r="36" spans="1:4" ht="15.75">
      <c r="A36" s="12" t="s">
        <v>28</v>
      </c>
      <c r="B36" s="12"/>
      <c r="C36" s="16"/>
      <c r="D36" s="16"/>
    </row>
    <row r="37" spans="1:4" ht="15.75">
      <c r="A37" s="12" t="s">
        <v>25</v>
      </c>
      <c r="B37" s="12"/>
      <c r="C37" s="16"/>
      <c r="D37" s="16">
        <v>405359</v>
      </c>
    </row>
    <row r="38" spans="1:4" ht="15.75">
      <c r="A38" s="12" t="s">
        <v>29</v>
      </c>
      <c r="B38" s="12"/>
      <c r="C38" s="16"/>
      <c r="D38" s="16">
        <v>21014</v>
      </c>
    </row>
    <row r="39" spans="1:4" ht="15.75">
      <c r="A39" s="12" t="s">
        <v>49</v>
      </c>
      <c r="B39" s="12"/>
      <c r="C39" s="16"/>
      <c r="D39" s="16">
        <v>-42648</v>
      </c>
    </row>
    <row r="40" spans="1:4" ht="15.75">
      <c r="A40" s="12" t="s">
        <v>42</v>
      </c>
      <c r="B40" s="12"/>
      <c r="C40" s="16"/>
      <c r="D40" s="21">
        <f>SUM(D37:D39)</f>
        <v>383725</v>
      </c>
    </row>
    <row r="41" spans="1:4" ht="15.75">
      <c r="A41" s="12"/>
      <c r="B41" s="12"/>
      <c r="C41" s="13"/>
      <c r="D41" s="16"/>
    </row>
    <row r="42" spans="1:7" ht="16.5" thickBot="1">
      <c r="A42" s="12" t="s">
        <v>30</v>
      </c>
      <c r="B42" s="12"/>
      <c r="C42" s="16"/>
      <c r="D42" s="22">
        <f>D34+D40</f>
        <v>8547062</v>
      </c>
      <c r="G42" s="39"/>
    </row>
    <row r="43" spans="1:4" ht="16.5" thickTop="1">
      <c r="A43" s="10"/>
      <c r="B43" s="6"/>
      <c r="C43" s="7"/>
      <c r="D43" s="11"/>
    </row>
  </sheetData>
  <sheetProtection/>
  <mergeCells count="6">
    <mergeCell ref="B3:D3"/>
    <mergeCell ref="B5:D5"/>
    <mergeCell ref="B6:D6"/>
    <mergeCell ref="B26:D26"/>
    <mergeCell ref="B27:D27"/>
    <mergeCell ref="A3:A6"/>
  </mergeCells>
  <conditionalFormatting sqref="A10:D22 A30:D42">
    <cfRule type="expression" priority="2" dxfId="0" stopIfTrue="1">
      <formula>MOD(ROW(),2)=0</formula>
    </cfRule>
  </conditionalFormatting>
  <printOptions horizontalCentered="1"/>
  <pageMargins left="0.5" right="0.5" top="0.5" bottom="0.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3:Q34"/>
  <sheetViews>
    <sheetView zoomScalePageLayoutView="0" workbookViewId="0" topLeftCell="A1">
      <selection activeCell="G47" sqref="G47"/>
    </sheetView>
  </sheetViews>
  <sheetFormatPr defaultColWidth="9.140625" defaultRowHeight="15"/>
  <cols>
    <col min="1" max="1" width="26.28125" style="5" customWidth="1"/>
    <col min="2" max="2" width="1.7109375" style="4" customWidth="1"/>
    <col min="3" max="3" width="14.28125" style="4" bestFit="1" customWidth="1"/>
    <col min="4" max="4" width="1.7109375" style="4" customWidth="1"/>
    <col min="5" max="5" width="14.28125" style="4" customWidth="1"/>
    <col min="6" max="6" width="1.7109375" style="4" customWidth="1"/>
    <col min="7" max="7" width="14.28125" style="4" customWidth="1"/>
    <col min="8" max="8" width="1.7109375" style="4" customWidth="1"/>
    <col min="9" max="9" width="14.28125" style="4" customWidth="1"/>
    <col min="10" max="10" width="1.7109375" style="4" customWidth="1"/>
    <col min="11" max="11" width="14.28125" style="4" customWidth="1"/>
    <col min="12" max="12" width="1.7109375" style="4" customWidth="1"/>
    <col min="13" max="13" width="14.28125" style="4" customWidth="1"/>
    <col min="14" max="14" width="1.7109375" style="4" customWidth="1"/>
    <col min="15" max="15" width="14.7109375" style="4" customWidth="1"/>
    <col min="16" max="16" width="1.7109375" style="4" customWidth="1"/>
    <col min="17" max="17" width="14.7109375" style="4" customWidth="1"/>
    <col min="18" max="16384" width="9.140625" style="4" customWidth="1"/>
  </cols>
  <sheetData>
    <row r="3" spans="1:17" ht="16.5">
      <c r="A3" s="42"/>
      <c r="C3" s="40" t="s">
        <v>54</v>
      </c>
      <c r="D3" s="40"/>
      <c r="E3" s="40"/>
      <c r="F3" s="40"/>
      <c r="G3" s="40"/>
      <c r="H3" s="40"/>
      <c r="I3" s="40"/>
      <c r="J3" s="40"/>
      <c r="K3" s="40"/>
      <c r="L3" s="40"/>
      <c r="M3" s="40"/>
      <c r="N3" s="40"/>
      <c r="O3" s="40"/>
      <c r="P3" s="40"/>
      <c r="Q3" s="40"/>
    </row>
    <row r="4" spans="1:17" ht="9" customHeight="1">
      <c r="A4" s="42"/>
      <c r="C4" s="1"/>
      <c r="D4" s="2"/>
      <c r="E4" s="3"/>
      <c r="F4" s="2"/>
      <c r="G4" s="3"/>
      <c r="H4" s="2"/>
      <c r="I4" s="3"/>
      <c r="J4" s="2"/>
      <c r="K4" s="3"/>
      <c r="L4" s="2"/>
      <c r="M4" s="3"/>
      <c r="N4" s="2"/>
      <c r="O4" s="3"/>
      <c r="P4" s="2"/>
      <c r="Q4" s="3"/>
    </row>
    <row r="5" spans="1:17" ht="15.75">
      <c r="A5" s="42"/>
      <c r="C5" s="41" t="s">
        <v>43</v>
      </c>
      <c r="D5" s="41"/>
      <c r="E5" s="41"/>
      <c r="F5" s="41"/>
      <c r="G5" s="41"/>
      <c r="H5" s="41"/>
      <c r="I5" s="41"/>
      <c r="J5" s="41"/>
      <c r="K5" s="41"/>
      <c r="L5" s="41"/>
      <c r="M5" s="41"/>
      <c r="N5" s="41"/>
      <c r="O5" s="41"/>
      <c r="P5" s="41"/>
      <c r="Q5" s="41"/>
    </row>
    <row r="6" spans="1:17" ht="15.75">
      <c r="A6" s="42"/>
      <c r="C6" s="41" t="s">
        <v>50</v>
      </c>
      <c r="D6" s="41"/>
      <c r="E6" s="41"/>
      <c r="F6" s="41"/>
      <c r="G6" s="41"/>
      <c r="H6" s="41"/>
      <c r="I6" s="41"/>
      <c r="J6" s="41"/>
      <c r="K6" s="41"/>
      <c r="L6" s="41"/>
      <c r="M6" s="41"/>
      <c r="N6" s="41"/>
      <c r="O6" s="41"/>
      <c r="P6" s="41"/>
      <c r="Q6" s="41"/>
    </row>
    <row r="7" spans="2:17" ht="13.5"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2:17" ht="15.75">
      <c r="B8" s="24"/>
      <c r="C8" s="24"/>
      <c r="D8" s="24"/>
      <c r="E8" s="24"/>
      <c r="F8" s="24"/>
      <c r="G8" s="24"/>
      <c r="H8" s="24"/>
      <c r="I8" s="24"/>
      <c r="J8" s="24"/>
      <c r="K8" s="24"/>
      <c r="L8" s="24"/>
      <c r="M8" s="24"/>
      <c r="N8" s="24"/>
      <c r="O8" s="30" t="s">
        <v>45</v>
      </c>
      <c r="P8" s="24"/>
      <c r="Q8" s="24"/>
    </row>
    <row r="9" spans="2:17" ht="15.75">
      <c r="B9" s="24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30" t="s">
        <v>46</v>
      </c>
      <c r="P9" s="24"/>
      <c r="Q9" s="24"/>
    </row>
    <row r="10" spans="2:17" s="31" customFormat="1" ht="15.75">
      <c r="B10" s="30"/>
      <c r="C10" s="36" t="s">
        <v>32</v>
      </c>
      <c r="D10" s="30"/>
      <c r="E10" s="36" t="s">
        <v>33</v>
      </c>
      <c r="F10" s="30"/>
      <c r="G10" s="36" t="s">
        <v>34</v>
      </c>
      <c r="H10" s="30"/>
      <c r="I10" s="36" t="s">
        <v>35</v>
      </c>
      <c r="J10" s="30"/>
      <c r="K10" s="36" t="s">
        <v>36</v>
      </c>
      <c r="L10" s="30"/>
      <c r="M10" s="36" t="s">
        <v>37</v>
      </c>
      <c r="N10" s="30"/>
      <c r="O10" s="36" t="s">
        <v>47</v>
      </c>
      <c r="P10" s="30"/>
      <c r="Q10" s="36" t="s">
        <v>38</v>
      </c>
    </row>
    <row r="11" spans="1:17" ht="15.75">
      <c r="A11" s="12" t="s">
        <v>0</v>
      </c>
      <c r="B11" s="12"/>
      <c r="C11" s="12"/>
      <c r="D11" s="13"/>
      <c r="E11" s="12"/>
      <c r="F11" s="13"/>
      <c r="G11" s="12"/>
      <c r="H11" s="13"/>
      <c r="I11" s="12"/>
      <c r="J11" s="13"/>
      <c r="K11" s="12"/>
      <c r="L11" s="13"/>
      <c r="M11" s="12"/>
      <c r="N11" s="13"/>
      <c r="O11" s="12"/>
      <c r="P11" s="13"/>
      <c r="Q11" s="12"/>
    </row>
    <row r="12" spans="1:17" ht="15.75">
      <c r="A12" s="12" t="s">
        <v>39</v>
      </c>
      <c r="B12" s="12"/>
      <c r="C12" s="32">
        <v>4986</v>
      </c>
      <c r="D12" s="20"/>
      <c r="E12" s="32">
        <f>137565+200000</f>
        <v>337565</v>
      </c>
      <c r="F12" s="20"/>
      <c r="G12" s="32">
        <v>550133</v>
      </c>
      <c r="H12" s="20"/>
      <c r="I12" s="32">
        <v>16048</v>
      </c>
      <c r="J12" s="20"/>
      <c r="K12" s="32">
        <v>0</v>
      </c>
      <c r="L12" s="20"/>
      <c r="M12" s="32">
        <v>25000</v>
      </c>
      <c r="N12" s="20"/>
      <c r="O12" s="32">
        <v>0</v>
      </c>
      <c r="P12" s="20"/>
      <c r="Q12" s="32">
        <f>SUM(C12:O12)</f>
        <v>933732</v>
      </c>
    </row>
    <row r="13" spans="1:17" ht="15.75">
      <c r="A13" s="12" t="s">
        <v>40</v>
      </c>
      <c r="B13" s="12"/>
      <c r="C13" s="29">
        <v>145089</v>
      </c>
      <c r="D13" s="13"/>
      <c r="E13" s="29">
        <v>0</v>
      </c>
      <c r="F13" s="13"/>
      <c r="G13" s="29">
        <v>0</v>
      </c>
      <c r="H13" s="33"/>
      <c r="I13" s="29">
        <v>0</v>
      </c>
      <c r="J13" s="13"/>
      <c r="K13" s="29">
        <v>1700000</v>
      </c>
      <c r="L13" s="13"/>
      <c r="M13" s="29">
        <v>0</v>
      </c>
      <c r="N13" s="13"/>
      <c r="O13" s="29">
        <v>0</v>
      </c>
      <c r="P13" s="13"/>
      <c r="Q13" s="12">
        <f>SUM(C13:O13)</f>
        <v>1845089</v>
      </c>
    </row>
    <row r="14" spans="1:17" ht="15.75">
      <c r="A14" s="12" t="s">
        <v>3</v>
      </c>
      <c r="B14" s="12"/>
      <c r="C14" s="29">
        <v>1250</v>
      </c>
      <c r="D14" s="33"/>
      <c r="E14" s="29">
        <f>250000-200000</f>
        <v>50000</v>
      </c>
      <c r="F14" s="33"/>
      <c r="G14" s="29">
        <v>9260</v>
      </c>
      <c r="H14" s="33"/>
      <c r="I14" s="29">
        <v>215240</v>
      </c>
      <c r="J14" s="33"/>
      <c r="K14" s="29">
        <v>70000</v>
      </c>
      <c r="L14" s="33"/>
      <c r="M14" s="29">
        <v>0</v>
      </c>
      <c r="N14" s="33"/>
      <c r="O14" s="29">
        <f>2073921+7261</f>
        <v>2081182</v>
      </c>
      <c r="P14" s="33"/>
      <c r="Q14" s="29">
        <f>SUM(C14:O14)</f>
        <v>2426932</v>
      </c>
    </row>
    <row r="15" spans="1:17" ht="15.75">
      <c r="A15" s="12" t="s">
        <v>4</v>
      </c>
      <c r="B15" s="12"/>
      <c r="C15" s="17">
        <f>SUM(C12:C14)</f>
        <v>151325</v>
      </c>
      <c r="D15" s="16"/>
      <c r="E15" s="17">
        <f>SUM(E12:E14)</f>
        <v>387565</v>
      </c>
      <c r="F15" s="16"/>
      <c r="G15" s="17">
        <f>SUM(G12:G14)</f>
        <v>559393</v>
      </c>
      <c r="H15" s="16"/>
      <c r="I15" s="17">
        <f>SUM(I12:I14)</f>
        <v>231288</v>
      </c>
      <c r="J15" s="16"/>
      <c r="K15" s="17">
        <f>SUM(K12:K14)</f>
        <v>1770000</v>
      </c>
      <c r="L15" s="16"/>
      <c r="M15" s="17">
        <f>SUM(M12:M14)</f>
        <v>25000</v>
      </c>
      <c r="N15" s="16"/>
      <c r="O15" s="17">
        <f>SUM(O12:O14)</f>
        <v>2081182</v>
      </c>
      <c r="P15" s="16"/>
      <c r="Q15" s="17">
        <f>SUM(Q12:Q14)</f>
        <v>5205753</v>
      </c>
    </row>
    <row r="16" spans="1:17" ht="15.75">
      <c r="A16" s="12"/>
      <c r="B16" s="12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</row>
    <row r="17" spans="1:17" ht="15.75">
      <c r="A17" s="12" t="s">
        <v>1</v>
      </c>
      <c r="B17" s="12"/>
      <c r="C17" s="18"/>
      <c r="D17" s="16"/>
      <c r="E17" s="18"/>
      <c r="F17" s="16"/>
      <c r="G17" s="18"/>
      <c r="H17" s="16"/>
      <c r="I17" s="18"/>
      <c r="J17" s="16"/>
      <c r="K17" s="18"/>
      <c r="L17" s="16"/>
      <c r="M17" s="18"/>
      <c r="N17" s="16"/>
      <c r="O17" s="18"/>
      <c r="P17" s="16"/>
      <c r="Q17" s="18"/>
    </row>
    <row r="18" spans="1:17" ht="15.75">
      <c r="A18" s="12" t="s">
        <v>52</v>
      </c>
      <c r="B18" s="12"/>
      <c r="C18" s="18">
        <v>575141</v>
      </c>
      <c r="D18" s="16"/>
      <c r="E18" s="18">
        <v>0</v>
      </c>
      <c r="F18" s="16"/>
      <c r="G18" s="18">
        <v>-1171</v>
      </c>
      <c r="H18" s="16"/>
      <c r="I18" s="18">
        <v>83441</v>
      </c>
      <c r="J18" s="16"/>
      <c r="K18" s="18">
        <v>-160</v>
      </c>
      <c r="L18" s="16"/>
      <c r="M18" s="18">
        <v>260</v>
      </c>
      <c r="N18" s="16"/>
      <c r="O18" s="18">
        <v>142113</v>
      </c>
      <c r="P18" s="16"/>
      <c r="Q18" s="18">
        <f aca="true" t="shared" si="0" ref="Q18:Q24">SUM(C18:O18)</f>
        <v>799624</v>
      </c>
    </row>
    <row r="19" spans="1:17" ht="15.75">
      <c r="A19" s="12" t="s">
        <v>5</v>
      </c>
      <c r="B19" s="12"/>
      <c r="C19" s="18">
        <v>256256</v>
      </c>
      <c r="D19" s="16"/>
      <c r="E19" s="18">
        <v>0</v>
      </c>
      <c r="F19" s="16"/>
      <c r="G19" s="18">
        <v>-244</v>
      </c>
      <c r="H19" s="16"/>
      <c r="I19" s="18">
        <v>24656</v>
      </c>
      <c r="J19" s="16"/>
      <c r="K19" s="18">
        <v>0</v>
      </c>
      <c r="L19" s="16"/>
      <c r="M19" s="18">
        <v>1156</v>
      </c>
      <c r="N19" s="16"/>
      <c r="O19" s="18">
        <v>54694</v>
      </c>
      <c r="P19" s="16"/>
      <c r="Q19" s="18">
        <f t="shared" si="0"/>
        <v>336518</v>
      </c>
    </row>
    <row r="20" spans="1:17" ht="15.75">
      <c r="A20" s="12" t="s">
        <v>6</v>
      </c>
      <c r="B20" s="12"/>
      <c r="C20" s="18">
        <v>292812</v>
      </c>
      <c r="D20" s="16"/>
      <c r="E20" s="18">
        <v>0</v>
      </c>
      <c r="F20" s="16"/>
      <c r="G20" s="18">
        <v>0</v>
      </c>
      <c r="H20" s="16"/>
      <c r="I20" s="18">
        <v>0</v>
      </c>
      <c r="J20" s="16"/>
      <c r="K20" s="18">
        <v>0</v>
      </c>
      <c r="L20" s="16"/>
      <c r="M20" s="18">
        <v>0</v>
      </c>
      <c r="N20" s="16"/>
      <c r="O20" s="18">
        <v>0</v>
      </c>
      <c r="P20" s="16"/>
      <c r="Q20" s="18">
        <f t="shared" si="0"/>
        <v>292812</v>
      </c>
    </row>
    <row r="21" spans="1:17" ht="15.75">
      <c r="A21" s="12" t="s">
        <v>7</v>
      </c>
      <c r="B21" s="12"/>
      <c r="C21" s="18">
        <v>149702</v>
      </c>
      <c r="D21" s="16"/>
      <c r="E21" s="18">
        <v>6092</v>
      </c>
      <c r="F21" s="16"/>
      <c r="G21" s="18">
        <v>266899</v>
      </c>
      <c r="H21" s="16"/>
      <c r="I21" s="18">
        <v>142816</v>
      </c>
      <c r="J21" s="16"/>
      <c r="K21" s="18">
        <v>772363</v>
      </c>
      <c r="L21" s="16"/>
      <c r="M21" s="18">
        <v>0</v>
      </c>
      <c r="N21" s="16"/>
      <c r="O21" s="18">
        <v>995858</v>
      </c>
      <c r="P21" s="16"/>
      <c r="Q21" s="18">
        <f t="shared" si="0"/>
        <v>2333730</v>
      </c>
    </row>
    <row r="22" spans="1:17" ht="15.75">
      <c r="A22" s="12" t="s">
        <v>53</v>
      </c>
      <c r="B22" s="12"/>
      <c r="C22" s="18">
        <v>8230</v>
      </c>
      <c r="D22" s="16"/>
      <c r="E22" s="18">
        <v>0</v>
      </c>
      <c r="F22" s="16"/>
      <c r="G22" s="18">
        <v>0</v>
      </c>
      <c r="H22" s="16"/>
      <c r="I22" s="18">
        <v>2283</v>
      </c>
      <c r="J22" s="16"/>
      <c r="K22" s="18">
        <v>0</v>
      </c>
      <c r="L22" s="16"/>
      <c r="M22" s="18">
        <v>0</v>
      </c>
      <c r="N22" s="16"/>
      <c r="O22" s="18">
        <v>0</v>
      </c>
      <c r="P22" s="16"/>
      <c r="Q22" s="18">
        <f t="shared" si="0"/>
        <v>10513</v>
      </c>
    </row>
    <row r="23" spans="1:17" ht="15.75">
      <c r="A23" s="12" t="s">
        <v>8</v>
      </c>
      <c r="B23" s="12"/>
      <c r="C23" s="16">
        <v>0</v>
      </c>
      <c r="D23" s="16"/>
      <c r="E23" s="16">
        <v>12793</v>
      </c>
      <c r="F23" s="16"/>
      <c r="G23" s="16">
        <v>-22666</v>
      </c>
      <c r="H23" s="16"/>
      <c r="I23" s="16">
        <v>0</v>
      </c>
      <c r="J23" s="16"/>
      <c r="K23" s="16">
        <v>0</v>
      </c>
      <c r="L23" s="16"/>
      <c r="M23" s="16">
        <v>0</v>
      </c>
      <c r="N23" s="16"/>
      <c r="O23" s="16">
        <v>8280</v>
      </c>
      <c r="P23" s="16"/>
      <c r="Q23" s="16">
        <f t="shared" si="0"/>
        <v>-1593</v>
      </c>
    </row>
    <row r="24" spans="1:17" s="37" customFormat="1" ht="15.75">
      <c r="A24" s="13" t="s">
        <v>9</v>
      </c>
      <c r="B24" s="13"/>
      <c r="C24" s="38">
        <v>567</v>
      </c>
      <c r="D24" s="16"/>
      <c r="E24" s="38">
        <v>0</v>
      </c>
      <c r="F24" s="16"/>
      <c r="G24" s="38">
        <v>0</v>
      </c>
      <c r="H24" s="16"/>
      <c r="I24" s="38">
        <v>11917</v>
      </c>
      <c r="J24" s="16"/>
      <c r="K24" s="38">
        <v>0</v>
      </c>
      <c r="L24" s="16"/>
      <c r="M24" s="38">
        <v>0</v>
      </c>
      <c r="N24" s="16"/>
      <c r="O24" s="38">
        <v>8530</v>
      </c>
      <c r="P24" s="16"/>
      <c r="Q24" s="16">
        <f t="shared" si="0"/>
        <v>21014</v>
      </c>
    </row>
    <row r="25" spans="1:17" ht="15.75">
      <c r="A25" s="12" t="s">
        <v>10</v>
      </c>
      <c r="B25" s="12"/>
      <c r="C25" s="25">
        <f>SUM(C18:C24)</f>
        <v>1282708</v>
      </c>
      <c r="D25" s="16"/>
      <c r="E25" s="25">
        <f>SUM(E18:E24)</f>
        <v>18885</v>
      </c>
      <c r="F25" s="16"/>
      <c r="G25" s="25">
        <f>SUM(G18:G24)</f>
        <v>242818</v>
      </c>
      <c r="H25" s="16"/>
      <c r="I25" s="25">
        <f>SUM(I18:I24)</f>
        <v>265113</v>
      </c>
      <c r="J25" s="16"/>
      <c r="K25" s="25">
        <f>SUM(K18:K24)</f>
        <v>772203</v>
      </c>
      <c r="L25" s="16"/>
      <c r="M25" s="25">
        <f>SUM(M18:M24)</f>
        <v>1416</v>
      </c>
      <c r="N25" s="16"/>
      <c r="O25" s="25">
        <f>SUM(O18:O24)</f>
        <v>1209475</v>
      </c>
      <c r="P25" s="16"/>
      <c r="Q25" s="17">
        <f>SUM(Q18:Q24)</f>
        <v>3792618</v>
      </c>
    </row>
    <row r="26" spans="1:17" ht="15.75">
      <c r="A26" s="12"/>
      <c r="B26" s="12"/>
      <c r="C26" s="18"/>
      <c r="D26" s="16"/>
      <c r="E26" s="18"/>
      <c r="F26" s="16"/>
      <c r="G26" s="18"/>
      <c r="H26" s="16"/>
      <c r="I26" s="18"/>
      <c r="J26" s="16"/>
      <c r="K26" s="18"/>
      <c r="L26" s="16"/>
      <c r="M26" s="18"/>
      <c r="N26" s="16"/>
      <c r="O26" s="18"/>
      <c r="P26" s="16"/>
      <c r="Q26" s="18"/>
    </row>
    <row r="27" spans="1:17" ht="15.75">
      <c r="A27" s="12" t="s">
        <v>11</v>
      </c>
      <c r="B27" s="12"/>
      <c r="C27" s="25">
        <f>C15-C25</f>
        <v>-1131383</v>
      </c>
      <c r="D27" s="16"/>
      <c r="E27" s="25">
        <f>E15-E25</f>
        <v>368680</v>
      </c>
      <c r="F27" s="16"/>
      <c r="G27" s="25">
        <f>G15-G25</f>
        <v>316575</v>
      </c>
      <c r="H27" s="16"/>
      <c r="I27" s="25">
        <f>I15-I25</f>
        <v>-33825</v>
      </c>
      <c r="J27" s="16"/>
      <c r="K27" s="25">
        <f>K15-K25</f>
        <v>997797</v>
      </c>
      <c r="L27" s="16"/>
      <c r="M27" s="25">
        <f>M15-M25</f>
        <v>23584</v>
      </c>
      <c r="N27" s="16"/>
      <c r="O27" s="25">
        <f>O15-O25</f>
        <v>871707</v>
      </c>
      <c r="P27" s="16"/>
      <c r="Q27" s="25">
        <f>Q15-Q25</f>
        <v>1413135</v>
      </c>
    </row>
    <row r="28" spans="1:17" ht="15.75">
      <c r="A28" s="12"/>
      <c r="B28" s="12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</row>
    <row r="29" spans="1:17" ht="15.75">
      <c r="A29" s="12" t="s">
        <v>2</v>
      </c>
      <c r="B29" s="12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</row>
    <row r="30" spans="1:17" s="35" customFormat="1" ht="15.75">
      <c r="A30" s="29" t="s">
        <v>12</v>
      </c>
      <c r="B30" s="29"/>
      <c r="C30" s="34">
        <v>77033</v>
      </c>
      <c r="D30" s="33"/>
      <c r="E30" s="34">
        <v>0</v>
      </c>
      <c r="F30" s="33"/>
      <c r="G30" s="34">
        <v>0</v>
      </c>
      <c r="H30" s="33"/>
      <c r="I30" s="34">
        <v>0</v>
      </c>
      <c r="J30" s="33"/>
      <c r="K30" s="34">
        <v>0</v>
      </c>
      <c r="L30" s="33"/>
      <c r="M30" s="34">
        <v>0</v>
      </c>
      <c r="N30" s="33"/>
      <c r="O30" s="34">
        <v>60191</v>
      </c>
      <c r="P30" s="33"/>
      <c r="Q30" s="34">
        <f>SUM(C30:O30)</f>
        <v>137224</v>
      </c>
    </row>
    <row r="31" spans="1:17" ht="15.75">
      <c r="A31" s="12"/>
      <c r="B31" s="12"/>
      <c r="C31" s="16"/>
      <c r="D31" s="13"/>
      <c r="E31" s="16"/>
      <c r="F31" s="13"/>
      <c r="G31" s="16"/>
      <c r="H31" s="13"/>
      <c r="I31" s="16"/>
      <c r="J31" s="13"/>
      <c r="K31" s="16"/>
      <c r="L31" s="13"/>
      <c r="M31" s="16"/>
      <c r="N31" s="13"/>
      <c r="O31" s="16"/>
      <c r="P31" s="13"/>
      <c r="Q31" s="16"/>
    </row>
    <row r="32" spans="1:17" ht="16.5" thickBot="1">
      <c r="A32" s="12" t="s">
        <v>13</v>
      </c>
      <c r="B32" s="12"/>
      <c r="C32" s="26">
        <f>C27+C30</f>
        <v>-1054350</v>
      </c>
      <c r="D32" s="16"/>
      <c r="E32" s="26">
        <f>E27+E30</f>
        <v>368680</v>
      </c>
      <c r="F32" s="16"/>
      <c r="G32" s="26">
        <f>G27+G30</f>
        <v>316575</v>
      </c>
      <c r="H32" s="16"/>
      <c r="I32" s="26">
        <f>I27+I30</f>
        <v>-33825</v>
      </c>
      <c r="J32" s="16"/>
      <c r="K32" s="26">
        <f>K27+K30</f>
        <v>997797</v>
      </c>
      <c r="L32" s="16"/>
      <c r="M32" s="26">
        <f>M27+M30</f>
        <v>23584</v>
      </c>
      <c r="N32" s="16"/>
      <c r="O32" s="26">
        <f>O27+O30</f>
        <v>931898</v>
      </c>
      <c r="P32" s="16"/>
      <c r="Q32" s="26">
        <f>Q27+Q30</f>
        <v>1550359</v>
      </c>
    </row>
    <row r="33" spans="1:17" ht="16.5" thickTop="1">
      <c r="A33" s="28"/>
      <c r="B33" s="12"/>
      <c r="C33" s="27"/>
      <c r="D33" s="14"/>
      <c r="E33" s="27"/>
      <c r="F33" s="14"/>
      <c r="G33" s="27"/>
      <c r="H33" s="14"/>
      <c r="I33" s="27"/>
      <c r="J33" s="14"/>
      <c r="K33" s="27"/>
      <c r="L33" s="14"/>
      <c r="M33" s="27"/>
      <c r="N33" s="14"/>
      <c r="O33" s="27"/>
      <c r="P33" s="14"/>
      <c r="Q33" s="27"/>
    </row>
    <row r="34" spans="1:17" ht="15.75">
      <c r="A34" s="28"/>
      <c r="B34" s="12"/>
      <c r="C34" s="27"/>
      <c r="D34" s="14"/>
      <c r="E34" s="27"/>
      <c r="F34" s="14"/>
      <c r="G34" s="27"/>
      <c r="H34" s="14"/>
      <c r="I34" s="27"/>
      <c r="J34" s="14"/>
      <c r="K34" s="27"/>
      <c r="L34" s="14"/>
      <c r="M34" s="27"/>
      <c r="N34" s="14"/>
      <c r="O34" s="27"/>
      <c r="P34" s="14"/>
      <c r="Q34" s="27"/>
    </row>
  </sheetData>
  <sheetProtection/>
  <mergeCells count="4">
    <mergeCell ref="A3:A6"/>
    <mergeCell ref="C3:Q3"/>
    <mergeCell ref="C5:Q5"/>
    <mergeCell ref="C6:Q6"/>
  </mergeCells>
  <conditionalFormatting sqref="A11:Q32">
    <cfRule type="expression" priority="1" dxfId="0" stopIfTrue="1">
      <formula>MOD(ROW(),2)=0</formula>
    </cfRule>
  </conditionalFormatting>
  <printOptions horizontalCentered="1"/>
  <pageMargins left="0.5" right="0.5" top="0.5" bottom="0.5" header="0.3" footer="0.3"/>
  <pageSetup fitToHeight="1" fitToWidth="1" horizontalDpi="600" verticalDpi="600" orientation="landscape" scale="82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LSU-FSS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hope</dc:creator>
  <cp:keywords/>
  <dc:description/>
  <cp:lastModifiedBy>Financial System Services</cp:lastModifiedBy>
  <cp:lastPrinted>2018-02-20T17:04:40Z</cp:lastPrinted>
  <dcterms:created xsi:type="dcterms:W3CDTF">2009-06-22T13:37:23Z</dcterms:created>
  <dcterms:modified xsi:type="dcterms:W3CDTF">2018-02-23T22:02:03Z</dcterms:modified>
  <cp:category/>
  <cp:version/>
  <cp:contentType/>
  <cp:contentStatus/>
</cp:coreProperties>
</file>