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5496" activeTab="0"/>
  </bookViews>
  <sheets>
    <sheet name="Sheet1" sheetId="1" r:id="rId1"/>
  </sheets>
  <definedNames>
    <definedName name="_xlnm.Print_Area" localSheetId="0">'Sheet1'!$A$1:$K$244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<sst xmlns="http://schemas.openxmlformats.org/spreadsheetml/2006/main" count="432" uniqueCount="240">
  <si>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</si>
  <si>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</si>
  <si>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</si>
  <si>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</si>
  <si>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</si>
  <si>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</si>
  <si>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</si>
  <si>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</si>
  <si>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</si>
  <si>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</si>
  <si>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</si>
  <si>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</si>
  <si>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</si>
  <si>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</si>
  <si>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</si>
  <si>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</si>
  <si>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</si>
  <si>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</si>
  <si>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</si>
  <si>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</si>
  <si>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</si>
  <si>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</si>
  <si>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</si>
  <si>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</si>
  <si>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</si>
  <si>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</si>
  <si>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</si>
  <si>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</si>
  <si>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</si>
  <si>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</si>
  <si>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</si>
  <si>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</si>
  <si>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</si>
  <si>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</si>
  <si>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</si>
  <si>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</si>
  <si>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</si>
  <si>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</si>
  <si>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</si>
  <si>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</si>
  <si>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</si>
  <si>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</si>
  <si>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</si>
  <si>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</si>
  <si>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</si>
  <si>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</si>
  <si>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</si>
  <si>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</si>
  <si>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</si>
  <si>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</si>
  <si>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</si>
  <si>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</si>
  <si>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</si>
  <si>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</si>
  <si>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</si>
  <si>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</si>
  <si>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</si>
  <si>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</si>
  <si>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</si>
  <si>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</si>
  <si>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</si>
  <si>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</si>
  <si>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</si>
  <si>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</si>
  <si>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</si>
  <si>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</si>
  <si>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</si>
  <si>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</si>
  <si>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</si>
  <si>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</si>
  <si>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</si>
  <si>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</si>
  <si>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</si>
  <si>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</si>
  <si>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</si>
  <si>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</si>
  <si>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</si>
  <si>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</si>
  <si>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</si>
  <si>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</si>
  <si>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</si>
  <si>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</si>
  <si>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</si>
  <si>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</si>
  <si>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</si>
  <si>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</si>
  <si>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</si>
  <si>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</si>
  <si>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</si>
  <si>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</si>
  <si>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</si>
  <si>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</si>
  <si>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</si>
  <si>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</si>
  <si>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</si>
  <si>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</si>
  <si>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</si>
  <si>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</si>
  <si>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</si>
  <si>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</si>
  <si>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</si>
  <si>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</si>
  <si>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</si>
  <si>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</si>
  <si>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</si>
  <si>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</si>
  <si>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</si>
  <si>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</si>
  <si>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</si>
  <si>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</si>
  <si>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</si>
  <si>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</si>
  <si>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</si>
  <si>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</si>
  <si>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</si>
  <si>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</si>
  <si>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</si>
  <si>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</si>
  <si>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Andrew Jackson hall</t>
  </si>
  <si>
    <t xml:space="preserve">  Grace King hall</t>
  </si>
  <si>
    <t xml:space="preserve">  John A. Lejeune hall </t>
  </si>
  <si>
    <t xml:space="preserve">  Joan C. Miller hall</t>
  </si>
  <si>
    <t xml:space="preserve">  Lizzie C. McVoy hall </t>
  </si>
  <si>
    <t xml:space="preserve">  Bernie Moore stadium </t>
  </si>
  <si>
    <t xml:space="preserve">  Parking lot restrooms</t>
  </si>
  <si>
    <t xml:space="preserve">  Pentagon lounge and service building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</si>
  <si>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</si>
  <si>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</si>
  <si>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</si>
  <si>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</si>
  <si>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</si>
  <si>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</si>
  <si>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</si>
  <si>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</si>
  <si>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</si>
  <si>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</si>
  <si>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</si>
  <si>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</si>
  <si>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</si>
  <si>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</si>
  <si>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</si>
  <si>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</si>
  <si>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</si>
  <si>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</si>
  <si>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  Total </t>
  </si>
  <si>
    <t xml:space="preserve">     Buildings </t>
  </si>
  <si>
    <t xml:space="preserve">     Non-structural improvements 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</si>
  <si>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</si>
  <si>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</si>
  <si>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</si>
  <si>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</si>
  <si>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</si>
  <si>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</si>
  <si>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</si>
  <si>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</si>
  <si>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</si>
  <si>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</si>
  <si>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</si>
  <si>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</si>
  <si>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</si>
  <si>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</si>
  <si>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</si>
  <si>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</si>
  <si>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</si>
  <si>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</si>
  <si>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</si>
  <si>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</si>
  <si>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</si>
  <si>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</si>
  <si>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</si>
  <si>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</si>
  <si>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</si>
  <si>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</si>
  <si>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</si>
  <si>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</si>
  <si>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</si>
  <si>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</si>
  <si>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</si>
  <si>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</si>
  <si>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</si>
  <si>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</si>
  <si>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</si>
  <si>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</si>
  <si>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</si>
  <si>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</si>
  <si>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</si>
  <si>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</si>
  <si>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</si>
  <si>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</si>
  <si>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</si>
  <si>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</si>
  <si>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</si>
  <si>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</si>
  <si>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</si>
  <si>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ANALYSIS G-2B</t>
  </si>
  <si>
    <t>Analysis of Investment in Plant</t>
  </si>
  <si>
    <t xml:space="preserve">  Louisiana house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</si>
  <si>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</si>
  <si>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</si>
  <si>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</si>
  <si>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</si>
  <si>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</si>
  <si>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</si>
  <si>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</si>
  <si>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</si>
  <si>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</si>
  <si>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</si>
  <si>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</si>
  <si>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</si>
  <si>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</si>
  <si>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</si>
  <si>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</si>
  <si>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</si>
  <si>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 xml:space="preserve">  Rural life museum addition                             </t>
  </si>
  <si>
    <t>D</t>
  </si>
  <si>
    <t>E</t>
  </si>
  <si>
    <t xml:space="preserve">  Laboratory school Pennington McKernan gym</t>
  </si>
  <si>
    <t xml:space="preserve">  Grand Isle oyster hatchery</t>
  </si>
  <si>
    <t xml:space="preserve">  Residence hall (new)</t>
  </si>
  <si>
    <t>June 30, 2013</t>
  </si>
  <si>
    <t xml:space="preserve">  University recreation</t>
  </si>
  <si>
    <t xml:space="preserve">  PERTT lab</t>
  </si>
  <si>
    <t xml:space="preserve">  Golf practice facility</t>
  </si>
  <si>
    <t xml:space="preserve">  The 4-5-9</t>
  </si>
  <si>
    <t xml:space="preserve">  West Nicholson apartments</t>
  </si>
  <si>
    <t xml:space="preserve">  The Five</t>
  </si>
  <si>
    <t>June 30, 2014</t>
  </si>
  <si>
    <t>For the year ended June 30, 2014</t>
  </si>
  <si>
    <t xml:space="preserve">  Animal and food science laboratory</t>
  </si>
  <si>
    <t>F</t>
  </si>
  <si>
    <t xml:space="preserve">  Geology Camp - Colorado Springs</t>
  </si>
  <si>
    <t xml:space="preserve">     Land and non-structural improvements </t>
  </si>
  <si>
    <t>G</t>
  </si>
  <si>
    <t>A.  $15,000,730 includes a prior year balance of $0 plus a prior period adjustment of $15,000,730.</t>
  </si>
  <si>
    <t>B.  $5,169,542 includes a prior year balance of $5,088,516 plus a prior period adjustment of $81,026.</t>
  </si>
  <si>
    <t>C.  $44,336,011 includes a prior year balance of $41,347,263 plus a prior period adjustment of $2,988,748.</t>
  </si>
  <si>
    <t>D.  $207,438,084 includes a prior year balance of $207,080,396 plus a prior period adjustment of $359,327 plus the Geology Camp equipment formerly separated of $14,361 less capitalized collections correctly classified of $16,000.</t>
  </si>
  <si>
    <t>E.  $3,818,732 includes a prior year balance of $3,802,732 plus capitalized collections correctly classified from movable items of $16,000.</t>
  </si>
  <si>
    <t>F.  $6,925,192 consists of $16,622,652 in new additions and ($9,697,460) in retirements.</t>
  </si>
  <si>
    <t>G.  $615,980 consists of $640,980 in new additions and ($25,000)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</si>
</sst>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46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Alignment="1" applyProtection="1">
      <alignment horizontal="center" vertical="center"/>
      <protection/>
    </xf>
    <xf numFmtId="165" fontId="9" fillId="0" borderId="0" xfId="42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1638300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8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8.421875" style="1" bestFit="1" customWidth="1"/>
    <col min="2" max="2" width="1.8515625" style="1" customWidth="1"/>
    <col min="3" max="3" width="14.421875" style="1" bestFit="1" customWidth="1"/>
    <col min="4" max="4" width="1.8515625" style="3" customWidth="1"/>
    <col min="5" max="5" width="11.8515625" style="2" bestFit="1" customWidth="1"/>
    <col min="6" max="6" width="1.8515625" style="15" customWidth="1"/>
    <col min="7" max="7" width="14.421875" style="1" bestFit="1" customWidth="1"/>
    <col min="8" max="8" width="1.8515625" style="1" customWidth="1"/>
    <col min="9" max="9" width="12.8515625" style="3" bestFit="1" customWidth="1"/>
    <col min="10" max="10" width="1.8515625" style="1" customWidth="1"/>
    <col min="11" max="11" width="14.421875" style="3" bestFit="1" customWidth="1"/>
    <col min="12" max="241" width="8.7109375" style="1" customWidth="1"/>
    <col min="242" max="16384" width="9.140625" style="4" customWidth="1"/>
  </cols>
  <sheetData>
    <row r="1" spans="1:11" ht="12.75">
      <c r="A1" s="62"/>
      <c r="B1" s="21"/>
      <c r="C1" s="21"/>
      <c r="D1" s="55"/>
      <c r="E1" s="21"/>
      <c r="F1" s="21"/>
      <c r="G1" s="21"/>
      <c r="H1" s="21"/>
      <c r="I1" s="19"/>
      <c r="J1" s="13"/>
      <c r="K1" s="19"/>
    </row>
    <row r="2" spans="1:11" ht="13.5" customHeight="1">
      <c r="A2" s="62"/>
      <c r="B2" s="21"/>
      <c r="C2" s="21"/>
      <c r="D2" s="55"/>
      <c r="E2" s="21"/>
      <c r="F2" s="21"/>
      <c r="G2" s="21"/>
      <c r="H2" s="21"/>
      <c r="I2" s="19"/>
      <c r="J2" s="17"/>
      <c r="K2" s="18"/>
    </row>
    <row r="3" spans="1:241" s="6" customFormat="1" ht="16.5">
      <c r="A3" s="67"/>
      <c r="B3" s="22"/>
      <c r="C3" s="69" t="s">
        <v>194</v>
      </c>
      <c r="D3" s="69"/>
      <c r="E3" s="69"/>
      <c r="F3" s="69"/>
      <c r="G3" s="69"/>
      <c r="H3" s="69"/>
      <c r="I3" s="69"/>
      <c r="J3" s="69"/>
      <c r="K3" s="6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7"/>
      <c r="B4" s="24"/>
      <c r="C4" s="68"/>
      <c r="D4" s="68"/>
      <c r="E4" s="68"/>
      <c r="F4" s="68"/>
      <c r="G4" s="68"/>
      <c r="H4" s="54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7"/>
      <c r="B5" s="22"/>
      <c r="C5" s="69" t="s">
        <v>195</v>
      </c>
      <c r="D5" s="69"/>
      <c r="E5" s="69"/>
      <c r="F5" s="69"/>
      <c r="G5" s="69"/>
      <c r="H5" s="69"/>
      <c r="I5" s="69"/>
      <c r="J5" s="69"/>
      <c r="K5" s="6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7"/>
      <c r="B6" s="22"/>
      <c r="C6" s="69" t="s">
        <v>227</v>
      </c>
      <c r="D6" s="69"/>
      <c r="E6" s="69"/>
      <c r="F6" s="69"/>
      <c r="G6" s="69"/>
      <c r="H6" s="69"/>
      <c r="I6" s="69"/>
      <c r="J6" s="69"/>
      <c r="K6" s="6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2"/>
      <c r="B7" s="22"/>
      <c r="C7" s="22"/>
      <c r="D7" s="23"/>
      <c r="E7" s="22"/>
      <c r="F7" s="22"/>
      <c r="G7" s="22"/>
      <c r="H7" s="21"/>
      <c r="I7" s="19"/>
      <c r="J7" s="18"/>
      <c r="K7" s="1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2"/>
      <c r="B8" s="23"/>
      <c r="C8" s="23"/>
      <c r="D8" s="23"/>
      <c r="E8" s="23"/>
      <c r="F8" s="23"/>
      <c r="G8" s="23"/>
      <c r="H8" s="21"/>
      <c r="I8" s="19"/>
      <c r="J8" s="19"/>
      <c r="K8" s="19"/>
    </row>
    <row r="9" spans="1:11" ht="11.25">
      <c r="A9" s="19"/>
      <c r="B9" s="19"/>
      <c r="C9" s="19"/>
      <c r="D9" s="19"/>
      <c r="E9" s="19"/>
      <c r="F9" s="20"/>
      <c r="G9" s="19"/>
      <c r="H9" s="19"/>
      <c r="I9" s="19"/>
      <c r="J9" s="19"/>
      <c r="K9" s="19"/>
    </row>
    <row r="10" spans="1:11" ht="11.25">
      <c r="A10" s="19"/>
      <c r="B10" s="19"/>
      <c r="C10" s="19"/>
      <c r="D10" s="19"/>
      <c r="E10" s="19"/>
      <c r="F10" s="20"/>
      <c r="G10" s="19"/>
      <c r="H10" s="19"/>
      <c r="I10" s="19"/>
      <c r="J10" s="19"/>
      <c r="K10" s="19"/>
    </row>
    <row r="11" spans="1:11" ht="13.5">
      <c r="A11" s="25"/>
      <c r="B11" s="25"/>
      <c r="C11" s="25"/>
      <c r="D11" s="56"/>
      <c r="E11" s="26"/>
      <c r="F11" s="27"/>
      <c r="G11" s="25"/>
      <c r="H11" s="25"/>
      <c r="I11" s="28" t="s">
        <v>0</v>
      </c>
      <c r="J11" s="25"/>
      <c r="K11" s="27" t="s">
        <v>1</v>
      </c>
    </row>
    <row r="12" spans="1:11" ht="13.5">
      <c r="A12" s="25"/>
      <c r="B12" s="25"/>
      <c r="C12" s="29" t="s">
        <v>219</v>
      </c>
      <c r="D12" s="57"/>
      <c r="E12" s="30" t="s">
        <v>2</v>
      </c>
      <c r="F12" s="28"/>
      <c r="G12" s="31" t="s">
        <v>226</v>
      </c>
      <c r="H12" s="32"/>
      <c r="I12" s="33" t="s">
        <v>3</v>
      </c>
      <c r="J12" s="32"/>
      <c r="K12" s="29" t="s">
        <v>226</v>
      </c>
    </row>
    <row r="13" spans="1:11" ht="13.5">
      <c r="A13" s="25"/>
      <c r="B13" s="25"/>
      <c r="C13" s="34"/>
      <c r="D13" s="57"/>
      <c r="E13" s="35"/>
      <c r="F13" s="28"/>
      <c r="G13" s="34"/>
      <c r="H13" s="25"/>
      <c r="I13" s="27"/>
      <c r="J13" s="25"/>
      <c r="K13" s="27"/>
    </row>
    <row r="14" spans="1:241" s="9" customFormat="1" ht="13.5">
      <c r="A14" s="36" t="s">
        <v>191</v>
      </c>
      <c r="B14" s="37" t="s">
        <v>4</v>
      </c>
      <c r="C14" s="38"/>
      <c r="D14" s="58"/>
      <c r="E14" s="38"/>
      <c r="F14" s="40"/>
      <c r="G14" s="38"/>
      <c r="H14" s="36"/>
      <c r="I14" s="40"/>
      <c r="J14" s="36"/>
      <c r="K14" s="4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36" t="s">
        <v>11</v>
      </c>
      <c r="B15" s="37" t="s">
        <v>4</v>
      </c>
      <c r="C15" s="41">
        <v>9269386</v>
      </c>
      <c r="D15" s="59"/>
      <c r="E15" s="42">
        <v>0</v>
      </c>
      <c r="F15" s="42"/>
      <c r="G15" s="41">
        <f aca="true" t="shared" si="0" ref="G15:G20">+C15+E15</f>
        <v>9269386</v>
      </c>
      <c r="H15" s="41"/>
      <c r="I15" s="42">
        <v>0</v>
      </c>
      <c r="J15" s="41"/>
      <c r="K15" s="42">
        <f aca="true" t="shared" si="1" ref="K15:K21">G15-I15</f>
        <v>9269386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36" t="s">
        <v>12</v>
      </c>
      <c r="B16" s="37" t="s">
        <v>4</v>
      </c>
      <c r="C16" s="43">
        <v>40798019</v>
      </c>
      <c r="D16" s="58"/>
      <c r="E16" s="44">
        <v>1630564</v>
      </c>
      <c r="F16" s="44"/>
      <c r="G16" s="43">
        <f t="shared" si="0"/>
        <v>42428583</v>
      </c>
      <c r="H16" s="43"/>
      <c r="I16" s="44">
        <v>25578431</v>
      </c>
      <c r="J16" s="43"/>
      <c r="K16" s="44">
        <f t="shared" si="1"/>
        <v>16850152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36" t="s">
        <v>13</v>
      </c>
      <c r="B17" s="37" t="s">
        <v>4</v>
      </c>
      <c r="C17" s="43">
        <v>732218</v>
      </c>
      <c r="D17" s="60"/>
      <c r="E17" s="44">
        <v>0</v>
      </c>
      <c r="F17" s="44"/>
      <c r="G17" s="43">
        <f t="shared" si="0"/>
        <v>732218</v>
      </c>
      <c r="H17" s="43"/>
      <c r="I17" s="44">
        <v>620552</v>
      </c>
      <c r="J17" s="43"/>
      <c r="K17" s="44">
        <f t="shared" si="1"/>
        <v>111666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36" t="s">
        <v>183</v>
      </c>
      <c r="B18" s="37"/>
      <c r="C18" s="43">
        <v>158599</v>
      </c>
      <c r="D18" s="60"/>
      <c r="E18" s="44">
        <v>0</v>
      </c>
      <c r="F18" s="44"/>
      <c r="G18" s="43">
        <f t="shared" si="0"/>
        <v>158599</v>
      </c>
      <c r="H18" s="43"/>
      <c r="I18" s="44">
        <v>158599</v>
      </c>
      <c r="J18" s="43"/>
      <c r="K18" s="44">
        <f t="shared" si="1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36" t="s">
        <v>228</v>
      </c>
      <c r="B19" s="37"/>
      <c r="C19" s="43">
        <v>15000730</v>
      </c>
      <c r="D19" s="60" t="s">
        <v>10</v>
      </c>
      <c r="E19" s="44">
        <v>2637080</v>
      </c>
      <c r="F19" s="44"/>
      <c r="G19" s="43">
        <f t="shared" si="0"/>
        <v>17637810</v>
      </c>
      <c r="H19" s="43"/>
      <c r="I19" s="44">
        <v>195499</v>
      </c>
      <c r="J19" s="43"/>
      <c r="K19" s="44">
        <f t="shared" si="1"/>
        <v>17442311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3.5">
      <c r="A20" s="36" t="s">
        <v>14</v>
      </c>
      <c r="B20" s="37" t="s">
        <v>4</v>
      </c>
      <c r="C20" s="43">
        <v>1145468</v>
      </c>
      <c r="D20" s="60"/>
      <c r="E20" s="44">
        <v>0</v>
      </c>
      <c r="F20" s="44"/>
      <c r="G20" s="43">
        <f t="shared" si="0"/>
        <v>1145468</v>
      </c>
      <c r="H20" s="43"/>
      <c r="I20" s="44">
        <v>1035916</v>
      </c>
      <c r="J20" s="43"/>
      <c r="K20" s="44">
        <f t="shared" si="1"/>
        <v>109552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36" t="s">
        <v>163</v>
      </c>
      <c r="B21" s="36"/>
      <c r="C21" s="43">
        <v>200973</v>
      </c>
      <c r="D21" s="60"/>
      <c r="E21" s="44">
        <v>0</v>
      </c>
      <c r="F21" s="44"/>
      <c r="G21" s="43">
        <f aca="true" t="shared" si="2" ref="G21:G28">+C21+E21</f>
        <v>200973</v>
      </c>
      <c r="H21" s="43"/>
      <c r="I21" s="44">
        <v>198753</v>
      </c>
      <c r="J21" s="43"/>
      <c r="K21" s="44">
        <f t="shared" si="1"/>
        <v>2220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36" t="s">
        <v>16</v>
      </c>
      <c r="B22" s="37" t="s">
        <v>4</v>
      </c>
      <c r="C22" s="43">
        <v>522242</v>
      </c>
      <c r="D22" s="60"/>
      <c r="E22" s="44">
        <v>0</v>
      </c>
      <c r="F22" s="44"/>
      <c r="G22" s="43">
        <f t="shared" si="2"/>
        <v>522242</v>
      </c>
      <c r="H22" s="43"/>
      <c r="I22" s="44">
        <v>487679</v>
      </c>
      <c r="J22" s="43"/>
      <c r="K22" s="44">
        <f aca="true" t="shared" si="3" ref="K22:K81">G22-I22</f>
        <v>34563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36" t="s">
        <v>17</v>
      </c>
      <c r="B23" s="37" t="s">
        <v>4</v>
      </c>
      <c r="C23" s="43">
        <v>352612</v>
      </c>
      <c r="D23" s="60"/>
      <c r="E23" s="44">
        <v>0</v>
      </c>
      <c r="F23" s="44"/>
      <c r="G23" s="43">
        <f t="shared" si="2"/>
        <v>352612</v>
      </c>
      <c r="H23" s="43"/>
      <c r="I23" s="44">
        <v>352612</v>
      </c>
      <c r="J23" s="43"/>
      <c r="K23" s="44">
        <f t="shared" si="3"/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36" t="s">
        <v>177</v>
      </c>
      <c r="B24" s="37"/>
      <c r="C24" s="43">
        <v>189180</v>
      </c>
      <c r="D24" s="60"/>
      <c r="E24" s="44">
        <v>0</v>
      </c>
      <c r="F24" s="44"/>
      <c r="G24" s="43">
        <f t="shared" si="2"/>
        <v>189180</v>
      </c>
      <c r="H24" s="43"/>
      <c r="I24" s="44">
        <v>189180</v>
      </c>
      <c r="J24" s="43"/>
      <c r="K24" s="44">
        <f>G24-I24</f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36" t="s">
        <v>197</v>
      </c>
      <c r="B25" s="37"/>
      <c r="C25" s="43">
        <v>8405087</v>
      </c>
      <c r="D25" s="60"/>
      <c r="E25" s="44">
        <v>76231</v>
      </c>
      <c r="F25" s="44"/>
      <c r="G25" s="43">
        <f>+C25+E25</f>
        <v>8481318</v>
      </c>
      <c r="H25" s="43"/>
      <c r="I25" s="44">
        <v>422162</v>
      </c>
      <c r="J25" s="43"/>
      <c r="K25" s="44">
        <f>G25-I25</f>
        <v>8059156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36" t="s">
        <v>18</v>
      </c>
      <c r="B26" s="37" t="s">
        <v>4</v>
      </c>
      <c r="C26" s="43">
        <v>13089</v>
      </c>
      <c r="D26" s="60"/>
      <c r="E26" s="44">
        <v>0</v>
      </c>
      <c r="F26" s="44"/>
      <c r="G26" s="43">
        <f t="shared" si="2"/>
        <v>13089</v>
      </c>
      <c r="H26" s="43"/>
      <c r="I26" s="44">
        <v>13089</v>
      </c>
      <c r="J26" s="43"/>
      <c r="K26" s="44">
        <f t="shared" si="3"/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36" t="s">
        <v>19</v>
      </c>
      <c r="B27" s="37" t="s">
        <v>4</v>
      </c>
      <c r="C27" s="43">
        <v>424080</v>
      </c>
      <c r="D27" s="60"/>
      <c r="E27" s="44">
        <v>0</v>
      </c>
      <c r="F27" s="44"/>
      <c r="G27" s="43">
        <f t="shared" si="2"/>
        <v>424080</v>
      </c>
      <c r="H27" s="43"/>
      <c r="I27" s="44">
        <v>308493</v>
      </c>
      <c r="J27" s="43"/>
      <c r="K27" s="44">
        <f t="shared" si="3"/>
        <v>115587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36" t="s">
        <v>20</v>
      </c>
      <c r="B28" s="37" t="s">
        <v>4</v>
      </c>
      <c r="C28" s="43">
        <v>2872269</v>
      </c>
      <c r="D28" s="60"/>
      <c r="E28" s="44">
        <v>0</v>
      </c>
      <c r="F28" s="44"/>
      <c r="G28" s="43">
        <f t="shared" si="2"/>
        <v>2872269</v>
      </c>
      <c r="H28" s="43"/>
      <c r="I28" s="44">
        <v>1955740</v>
      </c>
      <c r="J28" s="43"/>
      <c r="K28" s="44">
        <f t="shared" si="3"/>
        <v>916529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36" t="s">
        <v>171</v>
      </c>
      <c r="B29" s="37"/>
      <c r="C29" s="43">
        <v>51472689</v>
      </c>
      <c r="D29" s="60"/>
      <c r="E29" s="44">
        <v>264866</v>
      </c>
      <c r="F29" s="44"/>
      <c r="G29" s="43">
        <f aca="true" t="shared" si="4" ref="G29:G59">+C29+E29</f>
        <v>51737555</v>
      </c>
      <c r="H29" s="43"/>
      <c r="I29" s="44">
        <v>2804099</v>
      </c>
      <c r="J29" s="43"/>
      <c r="K29" s="44">
        <f t="shared" si="3"/>
        <v>48933456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36" t="s">
        <v>21</v>
      </c>
      <c r="B30" s="37" t="s">
        <v>4</v>
      </c>
      <c r="C30" s="43">
        <v>54577</v>
      </c>
      <c r="D30" s="60"/>
      <c r="E30" s="44">
        <v>0</v>
      </c>
      <c r="F30" s="44"/>
      <c r="G30" s="43">
        <f t="shared" si="4"/>
        <v>54577</v>
      </c>
      <c r="H30" s="43"/>
      <c r="I30" s="44">
        <v>54577</v>
      </c>
      <c r="J30" s="43"/>
      <c r="K30" s="44">
        <f t="shared" si="3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36" t="s">
        <v>151</v>
      </c>
      <c r="B31" s="37" t="s">
        <v>4</v>
      </c>
      <c r="C31" s="43">
        <v>28215590</v>
      </c>
      <c r="D31" s="58"/>
      <c r="E31" s="44">
        <v>0</v>
      </c>
      <c r="F31" s="40"/>
      <c r="G31" s="43">
        <f t="shared" si="4"/>
        <v>28215590</v>
      </c>
      <c r="H31" s="43"/>
      <c r="I31" s="44">
        <v>15510641</v>
      </c>
      <c r="J31" s="43"/>
      <c r="K31" s="44">
        <f t="shared" si="3"/>
        <v>12704949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36" t="s">
        <v>22</v>
      </c>
      <c r="B32" s="37" t="s">
        <v>4</v>
      </c>
      <c r="C32" s="43">
        <v>8770019</v>
      </c>
      <c r="D32" s="60"/>
      <c r="E32" s="44">
        <v>40689</v>
      </c>
      <c r="F32" s="44"/>
      <c r="G32" s="43">
        <f t="shared" si="4"/>
        <v>8810708</v>
      </c>
      <c r="H32" s="43"/>
      <c r="I32" s="44">
        <v>5282849</v>
      </c>
      <c r="J32" s="43"/>
      <c r="K32" s="44">
        <f t="shared" si="3"/>
        <v>3527859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36" t="s">
        <v>107</v>
      </c>
      <c r="B33" s="37" t="s">
        <v>4</v>
      </c>
      <c r="C33" s="44">
        <v>3158951</v>
      </c>
      <c r="D33" s="58"/>
      <c r="E33" s="44">
        <v>0</v>
      </c>
      <c r="F33" s="40"/>
      <c r="G33" s="43">
        <f>+C33+E33</f>
        <v>3158951</v>
      </c>
      <c r="H33" s="43"/>
      <c r="I33" s="44">
        <v>788562</v>
      </c>
      <c r="J33" s="43"/>
      <c r="K33" s="44">
        <f>G33-I33</f>
        <v>2370389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36" t="s">
        <v>24</v>
      </c>
      <c r="B34" s="37" t="s">
        <v>4</v>
      </c>
      <c r="C34" s="43">
        <v>40765983</v>
      </c>
      <c r="D34" s="58"/>
      <c r="E34" s="44">
        <v>290091</v>
      </c>
      <c r="F34" s="44"/>
      <c r="G34" s="43">
        <f t="shared" si="4"/>
        <v>41056074</v>
      </c>
      <c r="H34" s="43"/>
      <c r="I34" s="44">
        <v>10787725</v>
      </c>
      <c r="J34" s="43"/>
      <c r="K34" s="44">
        <f t="shared" si="3"/>
        <v>30268349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36" t="s">
        <v>25</v>
      </c>
      <c r="B35" s="37" t="s">
        <v>4</v>
      </c>
      <c r="C35" s="43">
        <v>251847</v>
      </c>
      <c r="D35" s="60"/>
      <c r="E35" s="44">
        <v>0</v>
      </c>
      <c r="F35" s="44"/>
      <c r="G35" s="43">
        <f t="shared" si="4"/>
        <v>251847</v>
      </c>
      <c r="H35" s="43"/>
      <c r="I35" s="44">
        <v>251847</v>
      </c>
      <c r="J35" s="43"/>
      <c r="K35" s="44">
        <f t="shared" si="3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36" t="s">
        <v>23</v>
      </c>
      <c r="B36" s="37" t="s">
        <v>4</v>
      </c>
      <c r="C36" s="43">
        <v>8695924</v>
      </c>
      <c r="D36" s="60"/>
      <c r="E36" s="44">
        <v>0</v>
      </c>
      <c r="F36" s="44"/>
      <c r="G36" s="43">
        <f>+C36+E36</f>
        <v>8695924</v>
      </c>
      <c r="H36" s="43"/>
      <c r="I36" s="44">
        <v>7545387</v>
      </c>
      <c r="J36" s="43"/>
      <c r="K36" s="44">
        <f>G36-I36</f>
        <v>1150537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36" t="s">
        <v>188</v>
      </c>
      <c r="B37" s="37" t="s">
        <v>4</v>
      </c>
      <c r="C37" s="43">
        <v>1368849</v>
      </c>
      <c r="D37" s="58"/>
      <c r="E37" s="44">
        <v>0</v>
      </c>
      <c r="F37" s="44"/>
      <c r="G37" s="43">
        <f>+C37+E37</f>
        <v>1368849</v>
      </c>
      <c r="H37" s="43"/>
      <c r="I37" s="44">
        <v>1361997</v>
      </c>
      <c r="J37" s="43"/>
      <c r="K37" s="44">
        <f>G37-I37</f>
        <v>6852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36" t="s">
        <v>173</v>
      </c>
      <c r="B38" s="37"/>
      <c r="C38" s="43">
        <v>425792</v>
      </c>
      <c r="D38" s="60"/>
      <c r="E38" s="44">
        <v>0</v>
      </c>
      <c r="F38" s="44"/>
      <c r="G38" s="43">
        <f>+C38+E38</f>
        <v>425792</v>
      </c>
      <c r="H38" s="43"/>
      <c r="I38" s="44">
        <v>229581</v>
      </c>
      <c r="J38" s="43"/>
      <c r="K38" s="44">
        <f>G38-I38</f>
        <v>196211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36" t="s">
        <v>26</v>
      </c>
      <c r="B39" s="37" t="s">
        <v>4</v>
      </c>
      <c r="C39" s="43">
        <v>124666</v>
      </c>
      <c r="D39" s="60"/>
      <c r="E39" s="44">
        <v>0</v>
      </c>
      <c r="F39" s="44"/>
      <c r="G39" s="43">
        <f t="shared" si="4"/>
        <v>124666</v>
      </c>
      <c r="H39" s="43"/>
      <c r="I39" s="44">
        <v>112200</v>
      </c>
      <c r="J39" s="43"/>
      <c r="K39" s="44">
        <f t="shared" si="3"/>
        <v>12466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36" t="s">
        <v>27</v>
      </c>
      <c r="B40" s="37" t="s">
        <v>4</v>
      </c>
      <c r="C40" s="43">
        <v>77596</v>
      </c>
      <c r="D40" s="60"/>
      <c r="E40" s="44">
        <v>0</v>
      </c>
      <c r="F40" s="44"/>
      <c r="G40" s="43">
        <f t="shared" si="4"/>
        <v>77596</v>
      </c>
      <c r="H40" s="43"/>
      <c r="I40" s="44">
        <v>77596</v>
      </c>
      <c r="J40" s="43"/>
      <c r="K40" s="44">
        <f t="shared" si="3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36" t="s">
        <v>28</v>
      </c>
      <c r="B41" s="37" t="s">
        <v>4</v>
      </c>
      <c r="C41" s="43">
        <v>325694</v>
      </c>
      <c r="D41" s="60"/>
      <c r="E41" s="44">
        <v>0</v>
      </c>
      <c r="F41" s="44"/>
      <c r="G41" s="43">
        <f t="shared" si="4"/>
        <v>325694</v>
      </c>
      <c r="H41" s="43"/>
      <c r="I41" s="44">
        <v>323561</v>
      </c>
      <c r="J41" s="43"/>
      <c r="K41" s="44">
        <f t="shared" si="3"/>
        <v>2133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36" t="s">
        <v>29</v>
      </c>
      <c r="B42" s="37" t="s">
        <v>4</v>
      </c>
      <c r="C42" s="43">
        <v>239921</v>
      </c>
      <c r="D42" s="60"/>
      <c r="E42" s="44">
        <v>0</v>
      </c>
      <c r="F42" s="44"/>
      <c r="G42" s="43">
        <f t="shared" si="4"/>
        <v>239921</v>
      </c>
      <c r="H42" s="43"/>
      <c r="I42" s="44">
        <v>178515</v>
      </c>
      <c r="J42" s="43"/>
      <c r="K42" s="44">
        <f t="shared" si="3"/>
        <v>61406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36" t="s">
        <v>30</v>
      </c>
      <c r="B43" s="37" t="s">
        <v>4</v>
      </c>
      <c r="C43" s="43">
        <v>855678</v>
      </c>
      <c r="D43" s="60"/>
      <c r="E43" s="44">
        <v>0</v>
      </c>
      <c r="F43" s="44"/>
      <c r="G43" s="43">
        <f t="shared" si="4"/>
        <v>855678</v>
      </c>
      <c r="H43" s="43"/>
      <c r="I43" s="44">
        <v>495857</v>
      </c>
      <c r="J43" s="43"/>
      <c r="K43" s="44">
        <f t="shared" si="3"/>
        <v>359821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36" t="s">
        <v>31</v>
      </c>
      <c r="B44" s="37" t="s">
        <v>4</v>
      </c>
      <c r="C44" s="43">
        <v>782044</v>
      </c>
      <c r="D44" s="60"/>
      <c r="E44" s="44">
        <v>0</v>
      </c>
      <c r="F44" s="44"/>
      <c r="G44" s="43">
        <f t="shared" si="4"/>
        <v>782044</v>
      </c>
      <c r="H44" s="43"/>
      <c r="I44" s="44">
        <v>695208</v>
      </c>
      <c r="J44" s="43"/>
      <c r="K44" s="44">
        <f t="shared" si="3"/>
        <v>86836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36" t="s">
        <v>32</v>
      </c>
      <c r="B45" s="37" t="s">
        <v>4</v>
      </c>
      <c r="C45" s="43">
        <v>367104</v>
      </c>
      <c r="D45" s="60"/>
      <c r="E45" s="44">
        <v>0</v>
      </c>
      <c r="F45" s="44"/>
      <c r="G45" s="43">
        <f t="shared" si="4"/>
        <v>367104</v>
      </c>
      <c r="H45" s="43"/>
      <c r="I45" s="44">
        <v>359053</v>
      </c>
      <c r="J45" s="43"/>
      <c r="K45" s="44">
        <f t="shared" si="3"/>
        <v>8051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36" t="s">
        <v>189</v>
      </c>
      <c r="B46" s="37" t="s">
        <v>4</v>
      </c>
      <c r="C46" s="43">
        <v>117007</v>
      </c>
      <c r="D46" s="60"/>
      <c r="E46" s="44">
        <v>0</v>
      </c>
      <c r="F46" s="44"/>
      <c r="G46" s="43">
        <f t="shared" si="4"/>
        <v>117007</v>
      </c>
      <c r="H46" s="43"/>
      <c r="I46" s="44">
        <v>81905</v>
      </c>
      <c r="J46" s="43"/>
      <c r="K46" s="44">
        <f t="shared" si="3"/>
        <v>35102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36" t="s">
        <v>198</v>
      </c>
      <c r="B47" s="37"/>
      <c r="C47" s="43">
        <v>7267384</v>
      </c>
      <c r="D47" s="60"/>
      <c r="E47" s="44">
        <v>0</v>
      </c>
      <c r="F47" s="44"/>
      <c r="G47" s="43">
        <f>+C47+E47</f>
        <v>7267384</v>
      </c>
      <c r="H47" s="43"/>
      <c r="I47" s="44">
        <v>5624446</v>
      </c>
      <c r="J47" s="43"/>
      <c r="K47" s="44">
        <f>G47-I47</f>
        <v>1642938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36" t="s">
        <v>33</v>
      </c>
      <c r="B48" s="37" t="s">
        <v>4</v>
      </c>
      <c r="C48" s="43">
        <v>514278</v>
      </c>
      <c r="D48" s="60"/>
      <c r="E48" s="44">
        <v>0</v>
      </c>
      <c r="F48" s="44"/>
      <c r="G48" s="43">
        <f t="shared" si="4"/>
        <v>514278</v>
      </c>
      <c r="H48" s="43"/>
      <c r="I48" s="44">
        <v>157690</v>
      </c>
      <c r="J48" s="43"/>
      <c r="K48" s="44">
        <f t="shared" si="3"/>
        <v>356588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36" t="s">
        <v>34</v>
      </c>
      <c r="B49" s="37" t="s">
        <v>4</v>
      </c>
      <c r="C49" s="43">
        <v>752790</v>
      </c>
      <c r="D49" s="60"/>
      <c r="E49" s="44">
        <v>0</v>
      </c>
      <c r="F49" s="44"/>
      <c r="G49" s="43">
        <f t="shared" si="4"/>
        <v>752790</v>
      </c>
      <c r="H49" s="43"/>
      <c r="I49" s="44">
        <v>550141</v>
      </c>
      <c r="J49" s="43"/>
      <c r="K49" s="44">
        <f t="shared" si="3"/>
        <v>202649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36" t="s">
        <v>179</v>
      </c>
      <c r="B50" s="37"/>
      <c r="C50" s="43">
        <v>28800</v>
      </c>
      <c r="D50" s="60"/>
      <c r="E50" s="44">
        <v>0</v>
      </c>
      <c r="F50" s="44"/>
      <c r="G50" s="43">
        <f>+C50+E50</f>
        <v>28800</v>
      </c>
      <c r="H50" s="43"/>
      <c r="I50" s="44">
        <v>23040</v>
      </c>
      <c r="J50" s="43"/>
      <c r="K50" s="44">
        <f>G50-I50</f>
        <v>5760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36" t="s">
        <v>178</v>
      </c>
      <c r="B51" s="37"/>
      <c r="C51" s="43">
        <v>28028</v>
      </c>
      <c r="D51" s="60"/>
      <c r="E51" s="44">
        <v>0</v>
      </c>
      <c r="F51" s="44"/>
      <c r="G51" s="43">
        <f t="shared" si="4"/>
        <v>28028</v>
      </c>
      <c r="H51" s="43"/>
      <c r="I51" s="44">
        <v>28028</v>
      </c>
      <c r="J51" s="43"/>
      <c r="K51" s="44">
        <f t="shared" si="3"/>
        <v>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36" t="s">
        <v>156</v>
      </c>
      <c r="B52" s="37" t="s">
        <v>4</v>
      </c>
      <c r="C52" s="43">
        <v>2407445</v>
      </c>
      <c r="D52" s="60"/>
      <c r="E52" s="44">
        <v>0</v>
      </c>
      <c r="F52" s="44"/>
      <c r="G52" s="43">
        <f>+C52+E52</f>
        <v>2407445</v>
      </c>
      <c r="H52" s="43"/>
      <c r="I52" s="44">
        <v>2044160</v>
      </c>
      <c r="J52" s="43"/>
      <c r="K52" s="44">
        <f>G52-I52</f>
        <v>363285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36" t="s">
        <v>35</v>
      </c>
      <c r="B53" s="37" t="s">
        <v>4</v>
      </c>
      <c r="C53" s="43">
        <v>1706215</v>
      </c>
      <c r="D53" s="58"/>
      <c r="E53" s="44">
        <v>0</v>
      </c>
      <c r="F53" s="40"/>
      <c r="G53" s="43">
        <f t="shared" si="4"/>
        <v>1706215</v>
      </c>
      <c r="H53" s="43"/>
      <c r="I53" s="44">
        <v>1473378</v>
      </c>
      <c r="J53" s="43"/>
      <c r="K53" s="44">
        <f t="shared" si="3"/>
        <v>232837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36" t="s">
        <v>199</v>
      </c>
      <c r="B54" s="37" t="s">
        <v>4</v>
      </c>
      <c r="C54" s="43">
        <v>148473</v>
      </c>
      <c r="D54" s="60"/>
      <c r="E54" s="44">
        <v>0</v>
      </c>
      <c r="F54" s="44"/>
      <c r="G54" s="43">
        <f>+C54+E54</f>
        <v>148473</v>
      </c>
      <c r="H54" s="43"/>
      <c r="I54" s="44">
        <v>108775</v>
      </c>
      <c r="J54" s="43"/>
      <c r="K54" s="44">
        <f>G54-I54</f>
        <v>39698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36" t="s">
        <v>200</v>
      </c>
      <c r="B55" s="37" t="s">
        <v>4</v>
      </c>
      <c r="C55" s="43">
        <v>26336662</v>
      </c>
      <c r="D55" s="60"/>
      <c r="E55" s="44">
        <v>0</v>
      </c>
      <c r="F55" s="44"/>
      <c r="G55" s="43">
        <f>+C55+E55</f>
        <v>26336662</v>
      </c>
      <c r="H55" s="43"/>
      <c r="I55" s="44">
        <v>7134267</v>
      </c>
      <c r="J55" s="43"/>
      <c r="K55" s="44">
        <f>G55-I55</f>
        <v>19202395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36" t="s">
        <v>158</v>
      </c>
      <c r="B56" s="37"/>
      <c r="C56" s="43">
        <v>6540753</v>
      </c>
      <c r="D56" s="58"/>
      <c r="E56" s="44">
        <v>217492</v>
      </c>
      <c r="F56" s="40"/>
      <c r="G56" s="43">
        <f t="shared" si="4"/>
        <v>6758245</v>
      </c>
      <c r="H56" s="43"/>
      <c r="I56" s="44">
        <v>1702634</v>
      </c>
      <c r="J56" s="43"/>
      <c r="K56" s="44">
        <f t="shared" si="3"/>
        <v>5055611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36" t="s">
        <v>201</v>
      </c>
      <c r="B57" s="37"/>
      <c r="C57" s="43">
        <v>3747072</v>
      </c>
      <c r="D57" s="58"/>
      <c r="E57" s="44">
        <v>0</v>
      </c>
      <c r="F57" s="40"/>
      <c r="G57" s="43">
        <f t="shared" si="4"/>
        <v>3747072</v>
      </c>
      <c r="H57" s="43"/>
      <c r="I57" s="44">
        <v>1409459</v>
      </c>
      <c r="J57" s="43"/>
      <c r="K57" s="44">
        <f t="shared" si="3"/>
        <v>2337613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36" t="s">
        <v>36</v>
      </c>
      <c r="B58" s="37" t="s">
        <v>4</v>
      </c>
      <c r="C58" s="43">
        <v>1377821</v>
      </c>
      <c r="D58" s="58"/>
      <c r="E58" s="44">
        <v>237911</v>
      </c>
      <c r="F58" s="39"/>
      <c r="G58" s="43">
        <f t="shared" si="4"/>
        <v>1615732</v>
      </c>
      <c r="H58" s="43"/>
      <c r="I58" s="44">
        <v>697760</v>
      </c>
      <c r="J58" s="43"/>
      <c r="K58" s="44">
        <f t="shared" si="3"/>
        <v>917972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36" t="s">
        <v>37</v>
      </c>
      <c r="B59" s="37" t="s">
        <v>4</v>
      </c>
      <c r="C59" s="43">
        <v>15911</v>
      </c>
      <c r="D59" s="60"/>
      <c r="E59" s="44">
        <v>0</v>
      </c>
      <c r="F59" s="44"/>
      <c r="G59" s="43">
        <f t="shared" si="4"/>
        <v>15911</v>
      </c>
      <c r="H59" s="43"/>
      <c r="I59" s="44">
        <v>15911</v>
      </c>
      <c r="J59" s="43"/>
      <c r="K59" s="44">
        <f t="shared" si="3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36" t="s">
        <v>202</v>
      </c>
      <c r="B60" s="37" t="s">
        <v>4</v>
      </c>
      <c r="C60" s="43">
        <v>145002</v>
      </c>
      <c r="D60" s="60"/>
      <c r="E60" s="44">
        <v>0</v>
      </c>
      <c r="F60" s="44"/>
      <c r="G60" s="43">
        <f>+C60+E60</f>
        <v>145002</v>
      </c>
      <c r="H60" s="43"/>
      <c r="I60" s="44">
        <v>90626</v>
      </c>
      <c r="J60" s="43"/>
      <c r="K60" s="44">
        <f>G60-I60</f>
        <v>54376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36" t="s">
        <v>203</v>
      </c>
      <c r="B61" s="37" t="s">
        <v>4</v>
      </c>
      <c r="C61" s="43">
        <v>314748</v>
      </c>
      <c r="D61" s="60"/>
      <c r="E61" s="44">
        <v>0</v>
      </c>
      <c r="F61" s="44"/>
      <c r="G61" s="43">
        <f>+C61+E61</f>
        <v>314748</v>
      </c>
      <c r="H61" s="43"/>
      <c r="I61" s="44">
        <v>138244</v>
      </c>
      <c r="J61" s="43"/>
      <c r="K61" s="44">
        <f>G61-I61</f>
        <v>176504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36" t="s">
        <v>39</v>
      </c>
      <c r="B62" s="37" t="s">
        <v>4</v>
      </c>
      <c r="C62" s="43"/>
      <c r="D62" s="60"/>
      <c r="E62" s="43"/>
      <c r="F62" s="44"/>
      <c r="G62" s="43"/>
      <c r="H62" s="43"/>
      <c r="I62" s="43"/>
      <c r="J62" s="43"/>
      <c r="K62" s="4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36" t="s">
        <v>146</v>
      </c>
      <c r="B63" s="37" t="s">
        <v>4</v>
      </c>
      <c r="C63" s="43">
        <v>594796</v>
      </c>
      <c r="D63" s="60"/>
      <c r="E63" s="44">
        <v>0</v>
      </c>
      <c r="F63" s="44"/>
      <c r="G63" s="43">
        <f aca="true" t="shared" si="5" ref="G63:G84">+C63+E63</f>
        <v>594796</v>
      </c>
      <c r="H63" s="43"/>
      <c r="I63" s="44">
        <v>410791</v>
      </c>
      <c r="J63" s="43"/>
      <c r="K63" s="44">
        <f t="shared" si="3"/>
        <v>184005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36" t="s">
        <v>145</v>
      </c>
      <c r="B64" s="37" t="s">
        <v>4</v>
      </c>
      <c r="C64" s="43">
        <v>1330028</v>
      </c>
      <c r="D64" s="60"/>
      <c r="E64" s="44">
        <v>0</v>
      </c>
      <c r="F64" s="44"/>
      <c r="G64" s="43">
        <f t="shared" si="5"/>
        <v>1330028</v>
      </c>
      <c r="H64" s="43"/>
      <c r="I64" s="44">
        <v>879831</v>
      </c>
      <c r="J64" s="43"/>
      <c r="K64" s="44">
        <f t="shared" si="3"/>
        <v>450197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36" t="s">
        <v>41</v>
      </c>
      <c r="B65" s="37" t="s">
        <v>4</v>
      </c>
      <c r="C65" s="43">
        <v>414824</v>
      </c>
      <c r="D65" s="60"/>
      <c r="E65" s="44">
        <v>0</v>
      </c>
      <c r="F65" s="44"/>
      <c r="G65" s="43">
        <f t="shared" si="5"/>
        <v>414824</v>
      </c>
      <c r="H65" s="43"/>
      <c r="I65" s="44">
        <v>387125</v>
      </c>
      <c r="J65" s="43"/>
      <c r="K65" s="44">
        <f t="shared" si="3"/>
        <v>27699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36" t="s">
        <v>42</v>
      </c>
      <c r="B66" s="37" t="s">
        <v>4</v>
      </c>
      <c r="C66" s="43">
        <v>411241</v>
      </c>
      <c r="D66" s="60"/>
      <c r="E66" s="44">
        <v>0</v>
      </c>
      <c r="F66" s="44"/>
      <c r="G66" s="43">
        <f t="shared" si="5"/>
        <v>411241</v>
      </c>
      <c r="H66" s="43"/>
      <c r="I66" s="44">
        <v>411241</v>
      </c>
      <c r="J66" s="43"/>
      <c r="K66" s="44">
        <f t="shared" si="3"/>
        <v>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36" t="s">
        <v>43</v>
      </c>
      <c r="B67" s="37" t="s">
        <v>4</v>
      </c>
      <c r="C67" s="43">
        <v>1127932</v>
      </c>
      <c r="D67" s="60"/>
      <c r="E67" s="44">
        <v>0</v>
      </c>
      <c r="F67" s="44"/>
      <c r="G67" s="43">
        <f t="shared" si="5"/>
        <v>1127932</v>
      </c>
      <c r="H67" s="43"/>
      <c r="I67" s="44">
        <v>965717</v>
      </c>
      <c r="J67" s="43"/>
      <c r="K67" s="44">
        <f t="shared" si="3"/>
        <v>162215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36" t="s">
        <v>44</v>
      </c>
      <c r="B68" s="37" t="s">
        <v>4</v>
      </c>
      <c r="C68" s="43">
        <v>460393</v>
      </c>
      <c r="D68" s="60"/>
      <c r="E68" s="44">
        <v>0</v>
      </c>
      <c r="F68" s="44"/>
      <c r="G68" s="43">
        <f t="shared" si="5"/>
        <v>460393</v>
      </c>
      <c r="H68" s="43"/>
      <c r="I68" s="44">
        <v>425503</v>
      </c>
      <c r="J68" s="43"/>
      <c r="K68" s="44">
        <f t="shared" si="3"/>
        <v>34890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36" t="s">
        <v>204</v>
      </c>
      <c r="B69" s="37" t="s">
        <v>4</v>
      </c>
      <c r="C69" s="43">
        <v>9165896</v>
      </c>
      <c r="D69" s="60"/>
      <c r="E69" s="44">
        <v>955</v>
      </c>
      <c r="F69" s="44"/>
      <c r="G69" s="43">
        <f>+C69+E69</f>
        <v>9166851</v>
      </c>
      <c r="H69" s="43"/>
      <c r="I69" s="44">
        <v>3697607</v>
      </c>
      <c r="J69" s="43"/>
      <c r="K69" s="44">
        <f>G69-I69</f>
        <v>5469244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36" t="s">
        <v>230</v>
      </c>
      <c r="B70" s="37"/>
      <c r="C70" s="43"/>
      <c r="D70" s="60"/>
      <c r="E70" s="44"/>
      <c r="F70" s="44"/>
      <c r="G70" s="43"/>
      <c r="H70" s="43"/>
      <c r="I70" s="44"/>
      <c r="J70" s="43"/>
      <c r="K70" s="4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36" t="s">
        <v>231</v>
      </c>
      <c r="B71" s="37"/>
      <c r="C71" s="43">
        <v>29878</v>
      </c>
      <c r="D71" s="60"/>
      <c r="E71" s="44">
        <v>0</v>
      </c>
      <c r="F71" s="44"/>
      <c r="G71" s="43">
        <f>+C71+E71</f>
        <v>29878</v>
      </c>
      <c r="H71" s="43"/>
      <c r="I71" s="44">
        <v>0</v>
      </c>
      <c r="J71" s="43"/>
      <c r="K71" s="44">
        <f>G71-I71</f>
        <v>29878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36" t="s">
        <v>145</v>
      </c>
      <c r="B72" s="37"/>
      <c r="C72" s="43">
        <v>420696</v>
      </c>
      <c r="D72" s="60"/>
      <c r="E72" s="44">
        <v>0</v>
      </c>
      <c r="F72" s="44"/>
      <c r="G72" s="43">
        <f>+C72+E72</f>
        <v>420696</v>
      </c>
      <c r="H72" s="43"/>
      <c r="I72" s="44">
        <v>87893</v>
      </c>
      <c r="J72" s="43"/>
      <c r="K72" s="44">
        <f>G72-I72</f>
        <v>332803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36" t="s">
        <v>217</v>
      </c>
      <c r="B73" s="37"/>
      <c r="C73" s="43">
        <v>322049</v>
      </c>
      <c r="D73" s="60"/>
      <c r="E73" s="44">
        <v>0</v>
      </c>
      <c r="F73" s="44"/>
      <c r="G73" s="43">
        <f>+C73+E73</f>
        <v>322049</v>
      </c>
      <c r="H73" s="43"/>
      <c r="I73" s="44">
        <v>16102</v>
      </c>
      <c r="J73" s="43"/>
      <c r="K73" s="44">
        <f>G73-I73</f>
        <v>305947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36" t="s">
        <v>45</v>
      </c>
      <c r="B74" s="37" t="s">
        <v>4</v>
      </c>
      <c r="C74" s="43">
        <v>46588</v>
      </c>
      <c r="D74" s="60"/>
      <c r="E74" s="44">
        <v>0</v>
      </c>
      <c r="F74" s="44"/>
      <c r="G74" s="43">
        <f t="shared" si="5"/>
        <v>46588</v>
      </c>
      <c r="H74" s="43"/>
      <c r="I74" s="44">
        <v>46588</v>
      </c>
      <c r="J74" s="43"/>
      <c r="K74" s="44">
        <f t="shared" si="3"/>
        <v>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36" t="s">
        <v>46</v>
      </c>
      <c r="B75" s="37" t="s">
        <v>4</v>
      </c>
      <c r="C75" s="43">
        <v>530847</v>
      </c>
      <c r="D75" s="60"/>
      <c r="E75" s="44">
        <v>0</v>
      </c>
      <c r="F75" s="44"/>
      <c r="G75" s="43">
        <f t="shared" si="5"/>
        <v>530847</v>
      </c>
      <c r="H75" s="43"/>
      <c r="I75" s="44">
        <v>444806</v>
      </c>
      <c r="J75" s="43"/>
      <c r="K75" s="44">
        <f t="shared" si="3"/>
        <v>86041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36" t="s">
        <v>47</v>
      </c>
      <c r="B76" s="37" t="s">
        <v>4</v>
      </c>
      <c r="C76" s="43">
        <v>13941462</v>
      </c>
      <c r="D76" s="60"/>
      <c r="E76" s="44">
        <v>0</v>
      </c>
      <c r="F76" s="44"/>
      <c r="G76" s="43">
        <f t="shared" si="5"/>
        <v>13941462</v>
      </c>
      <c r="H76" s="43"/>
      <c r="I76" s="44">
        <v>4462636</v>
      </c>
      <c r="J76" s="43"/>
      <c r="K76" s="44">
        <f t="shared" si="3"/>
        <v>9478826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36" t="s">
        <v>48</v>
      </c>
      <c r="B77" s="37" t="s">
        <v>4</v>
      </c>
      <c r="C77" s="43">
        <v>5169542</v>
      </c>
      <c r="D77" s="60" t="s">
        <v>169</v>
      </c>
      <c r="E77" s="44">
        <v>938601</v>
      </c>
      <c r="F77" s="44"/>
      <c r="G77" s="43">
        <f t="shared" si="5"/>
        <v>6108143</v>
      </c>
      <c r="H77" s="43"/>
      <c r="I77" s="44">
        <v>3005228</v>
      </c>
      <c r="J77" s="43"/>
      <c r="K77" s="44">
        <f t="shared" si="3"/>
        <v>3102915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36" t="s">
        <v>49</v>
      </c>
      <c r="B78" s="37" t="s">
        <v>4</v>
      </c>
      <c r="C78" s="43">
        <v>35158</v>
      </c>
      <c r="D78" s="60"/>
      <c r="E78" s="44">
        <v>0</v>
      </c>
      <c r="F78" s="44"/>
      <c r="G78" s="43">
        <f t="shared" si="5"/>
        <v>35158</v>
      </c>
      <c r="H78" s="43"/>
      <c r="I78" s="44">
        <v>35158</v>
      </c>
      <c r="J78" s="43"/>
      <c r="K78" s="44">
        <f t="shared" si="3"/>
        <v>0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36" t="s">
        <v>50</v>
      </c>
      <c r="B79" s="37"/>
      <c r="C79" s="43">
        <v>28601</v>
      </c>
      <c r="D79" s="60"/>
      <c r="E79" s="44">
        <v>0</v>
      </c>
      <c r="F79" s="44"/>
      <c r="G79" s="43">
        <f t="shared" si="5"/>
        <v>28601</v>
      </c>
      <c r="H79" s="43"/>
      <c r="I79" s="44">
        <v>26456</v>
      </c>
      <c r="J79" s="43"/>
      <c r="K79" s="44">
        <f t="shared" si="3"/>
        <v>2145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36" t="s">
        <v>174</v>
      </c>
      <c r="B80" s="37" t="s">
        <v>4</v>
      </c>
      <c r="C80" s="43">
        <v>5157900</v>
      </c>
      <c r="D80" s="60"/>
      <c r="E80" s="44">
        <v>21076</v>
      </c>
      <c r="F80" s="44"/>
      <c r="G80" s="43">
        <f t="shared" si="5"/>
        <v>5178976</v>
      </c>
      <c r="H80" s="43"/>
      <c r="I80" s="44">
        <v>3927637</v>
      </c>
      <c r="J80" s="43"/>
      <c r="K80" s="44">
        <f t="shared" si="3"/>
        <v>1251339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36" t="s">
        <v>51</v>
      </c>
      <c r="B81" s="37"/>
      <c r="C81" s="43">
        <v>1275167</v>
      </c>
      <c r="D81" s="60"/>
      <c r="E81" s="44">
        <v>1321917</v>
      </c>
      <c r="F81" s="44"/>
      <c r="G81" s="43">
        <f t="shared" si="5"/>
        <v>2597084</v>
      </c>
      <c r="H81" s="43"/>
      <c r="I81" s="44">
        <v>415598</v>
      </c>
      <c r="J81" s="43"/>
      <c r="K81" s="44">
        <f t="shared" si="3"/>
        <v>2181486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36" t="s">
        <v>52</v>
      </c>
      <c r="B82" s="37" t="s">
        <v>4</v>
      </c>
      <c r="C82" s="43">
        <v>2999206</v>
      </c>
      <c r="D82" s="60"/>
      <c r="E82" s="44">
        <v>0</v>
      </c>
      <c r="F82" s="44"/>
      <c r="G82" s="43">
        <f t="shared" si="5"/>
        <v>2999206</v>
      </c>
      <c r="H82" s="43"/>
      <c r="I82" s="44">
        <v>1266848</v>
      </c>
      <c r="J82" s="43"/>
      <c r="K82" s="44">
        <f>G82-I82</f>
        <v>1732358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36" t="s">
        <v>53</v>
      </c>
      <c r="B83" s="37" t="s">
        <v>4</v>
      </c>
      <c r="C83" s="43">
        <v>9309693</v>
      </c>
      <c r="D83" s="60" t="s">
        <v>5</v>
      </c>
      <c r="E83" s="44">
        <v>0</v>
      </c>
      <c r="F83" s="44"/>
      <c r="G83" s="43">
        <f t="shared" si="5"/>
        <v>9309693</v>
      </c>
      <c r="H83" s="43"/>
      <c r="I83" s="44">
        <v>3065234</v>
      </c>
      <c r="J83" s="43"/>
      <c r="K83" s="44">
        <f>G83-I83</f>
        <v>6244459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36" t="s">
        <v>205</v>
      </c>
      <c r="B84" s="37" t="s">
        <v>4</v>
      </c>
      <c r="C84" s="43">
        <v>917413</v>
      </c>
      <c r="D84" s="60"/>
      <c r="E84" s="44">
        <v>0</v>
      </c>
      <c r="F84" s="44"/>
      <c r="G84" s="43">
        <f t="shared" si="5"/>
        <v>917413</v>
      </c>
      <c r="H84" s="43"/>
      <c r="I84" s="44">
        <v>917413</v>
      </c>
      <c r="J84" s="43"/>
      <c r="K84" s="44">
        <f>G84-I84</f>
        <v>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36" t="s">
        <v>54</v>
      </c>
      <c r="B85" s="37" t="s">
        <v>4</v>
      </c>
      <c r="C85" s="43">
        <v>10961442</v>
      </c>
      <c r="D85" s="60"/>
      <c r="E85" s="44">
        <v>0</v>
      </c>
      <c r="F85" s="44"/>
      <c r="G85" s="43">
        <f aca="true" t="shared" si="6" ref="G85:G92">+C85+E85</f>
        <v>10961442</v>
      </c>
      <c r="H85" s="43"/>
      <c r="I85" s="44">
        <v>7673157</v>
      </c>
      <c r="J85" s="43"/>
      <c r="K85" s="44">
        <f aca="true" t="shared" si="7" ref="K85:K92">G85-I85</f>
        <v>3288285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36" t="s">
        <v>55</v>
      </c>
      <c r="B86" s="37" t="s">
        <v>4</v>
      </c>
      <c r="C86" s="43">
        <v>316600</v>
      </c>
      <c r="D86" s="60"/>
      <c r="E86" s="44">
        <v>0</v>
      </c>
      <c r="F86" s="44"/>
      <c r="G86" s="43">
        <f t="shared" si="6"/>
        <v>316600</v>
      </c>
      <c r="H86" s="43"/>
      <c r="I86" s="44">
        <v>267944</v>
      </c>
      <c r="J86" s="43"/>
      <c r="K86" s="44">
        <f t="shared" si="7"/>
        <v>48656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36" t="s">
        <v>56</v>
      </c>
      <c r="B87" s="37" t="s">
        <v>4</v>
      </c>
      <c r="C87" s="43">
        <v>230000</v>
      </c>
      <c r="D87" s="60"/>
      <c r="E87" s="44">
        <v>0</v>
      </c>
      <c r="F87" s="44"/>
      <c r="G87" s="43">
        <f t="shared" si="6"/>
        <v>230000</v>
      </c>
      <c r="H87" s="43"/>
      <c r="I87" s="44">
        <v>143750</v>
      </c>
      <c r="J87" s="43"/>
      <c r="K87" s="44">
        <f t="shared" si="7"/>
        <v>86250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36" t="s">
        <v>57</v>
      </c>
      <c r="B88" s="37" t="s">
        <v>4</v>
      </c>
      <c r="C88" s="43">
        <v>3848584</v>
      </c>
      <c r="D88" s="60" t="s">
        <v>5</v>
      </c>
      <c r="E88" s="44">
        <v>0</v>
      </c>
      <c r="F88" s="44"/>
      <c r="G88" s="43">
        <f t="shared" si="6"/>
        <v>3848584</v>
      </c>
      <c r="H88" s="43"/>
      <c r="I88" s="44">
        <v>1732534</v>
      </c>
      <c r="J88" s="43"/>
      <c r="K88" s="44">
        <f t="shared" si="7"/>
        <v>2116050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36" t="s">
        <v>175</v>
      </c>
      <c r="B89" s="37" t="s">
        <v>4</v>
      </c>
      <c r="C89" s="43">
        <v>4303819</v>
      </c>
      <c r="D89" s="60"/>
      <c r="E89" s="44">
        <v>0</v>
      </c>
      <c r="F89" s="44"/>
      <c r="G89" s="43">
        <f>+C89+E89</f>
        <v>4303819</v>
      </c>
      <c r="H89" s="43"/>
      <c r="I89" s="44">
        <v>1114094</v>
      </c>
      <c r="J89" s="43"/>
      <c r="K89" s="44">
        <f>G89-I89</f>
        <v>3189725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36" t="s">
        <v>58</v>
      </c>
      <c r="B90" s="37" t="s">
        <v>4</v>
      </c>
      <c r="C90" s="43">
        <v>1402651</v>
      </c>
      <c r="D90" s="60"/>
      <c r="E90" s="44">
        <v>0</v>
      </c>
      <c r="F90" s="44"/>
      <c r="G90" s="43">
        <f t="shared" si="6"/>
        <v>1402651</v>
      </c>
      <c r="H90" s="43"/>
      <c r="I90" s="44">
        <v>1201424</v>
      </c>
      <c r="J90" s="43"/>
      <c r="K90" s="44">
        <f t="shared" si="7"/>
        <v>201227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36" t="s">
        <v>59</v>
      </c>
      <c r="B91" s="37" t="s">
        <v>4</v>
      </c>
      <c r="C91" s="43">
        <v>22205952</v>
      </c>
      <c r="D91" s="60"/>
      <c r="E91" s="43">
        <v>0</v>
      </c>
      <c r="F91" s="44"/>
      <c r="G91" s="43">
        <f t="shared" si="6"/>
        <v>22205952</v>
      </c>
      <c r="H91" s="43"/>
      <c r="I91" s="43">
        <v>7983671</v>
      </c>
      <c r="J91" s="43"/>
      <c r="K91" s="44">
        <f t="shared" si="7"/>
        <v>14222281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36" t="s">
        <v>216</v>
      </c>
      <c r="B92" s="37"/>
      <c r="C92" s="43">
        <v>4105250</v>
      </c>
      <c r="D92" s="60"/>
      <c r="E92" s="43">
        <v>0</v>
      </c>
      <c r="F92" s="44"/>
      <c r="G92" s="43">
        <f t="shared" si="6"/>
        <v>4105250</v>
      </c>
      <c r="H92" s="43"/>
      <c r="I92" s="43">
        <v>410525</v>
      </c>
      <c r="J92" s="43"/>
      <c r="K92" s="44">
        <f t="shared" si="7"/>
        <v>3694725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36" t="s">
        <v>60</v>
      </c>
      <c r="B93" s="37" t="s">
        <v>4</v>
      </c>
      <c r="C93" s="43">
        <v>298546</v>
      </c>
      <c r="D93" s="60"/>
      <c r="E93" s="44">
        <v>0</v>
      </c>
      <c r="F93" s="44"/>
      <c r="G93" s="43">
        <f aca="true" t="shared" si="8" ref="G93:G118">+C93+E93</f>
        <v>298546</v>
      </c>
      <c r="H93" s="43"/>
      <c r="I93" s="44">
        <v>298546</v>
      </c>
      <c r="J93" s="43"/>
      <c r="K93" s="44">
        <f aca="true" t="shared" si="9" ref="K93:K118">G93-I93</f>
        <v>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36" t="s">
        <v>206</v>
      </c>
      <c r="B94" s="37" t="s">
        <v>4</v>
      </c>
      <c r="C94" s="43">
        <v>698644</v>
      </c>
      <c r="D94" s="60"/>
      <c r="E94" s="44">
        <v>0</v>
      </c>
      <c r="F94" s="44"/>
      <c r="G94" s="43">
        <f>+C94+E94</f>
        <v>698644</v>
      </c>
      <c r="H94" s="43"/>
      <c r="I94" s="44">
        <v>489050</v>
      </c>
      <c r="J94" s="43"/>
      <c r="K94" s="44">
        <f>G94-I94</f>
        <v>209594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36" t="s">
        <v>61</v>
      </c>
      <c r="B95" s="37" t="s">
        <v>4</v>
      </c>
      <c r="C95" s="43">
        <v>10201435</v>
      </c>
      <c r="D95" s="58"/>
      <c r="E95" s="44">
        <v>0</v>
      </c>
      <c r="F95" s="44"/>
      <c r="G95" s="43">
        <f t="shared" si="8"/>
        <v>10201435</v>
      </c>
      <c r="H95" s="43"/>
      <c r="I95" s="44">
        <v>8143113</v>
      </c>
      <c r="J95" s="43"/>
      <c r="K95" s="44">
        <f t="shared" si="9"/>
        <v>2058322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36" t="s">
        <v>62</v>
      </c>
      <c r="B96" s="37" t="s">
        <v>4</v>
      </c>
      <c r="C96" s="43">
        <v>25036510</v>
      </c>
      <c r="D96" s="60"/>
      <c r="E96" s="44">
        <v>0</v>
      </c>
      <c r="F96" s="44"/>
      <c r="G96" s="43">
        <f t="shared" si="8"/>
        <v>25036510</v>
      </c>
      <c r="H96" s="43"/>
      <c r="I96" s="44">
        <v>8102082</v>
      </c>
      <c r="J96" s="43"/>
      <c r="K96" s="44">
        <f t="shared" si="9"/>
        <v>16934428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36" t="s">
        <v>63</v>
      </c>
      <c r="B97" s="37" t="s">
        <v>4</v>
      </c>
      <c r="C97" s="43">
        <v>3387191</v>
      </c>
      <c r="D97" s="60"/>
      <c r="E97" s="44">
        <v>0</v>
      </c>
      <c r="F97" s="44"/>
      <c r="G97" s="43">
        <f t="shared" si="8"/>
        <v>3387191</v>
      </c>
      <c r="H97" s="43"/>
      <c r="I97" s="44">
        <v>2021692</v>
      </c>
      <c r="J97" s="43"/>
      <c r="K97" s="44">
        <f t="shared" si="9"/>
        <v>1365499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36" t="s">
        <v>64</v>
      </c>
      <c r="B98" s="37" t="s">
        <v>4</v>
      </c>
      <c r="C98" s="43">
        <v>2105069</v>
      </c>
      <c r="D98" s="60"/>
      <c r="E98" s="44">
        <v>0</v>
      </c>
      <c r="F98" s="44"/>
      <c r="G98" s="43">
        <f t="shared" si="8"/>
        <v>2105069</v>
      </c>
      <c r="H98" s="43"/>
      <c r="I98" s="44">
        <v>2105069</v>
      </c>
      <c r="J98" s="43"/>
      <c r="K98" s="44">
        <f t="shared" si="9"/>
        <v>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36" t="s">
        <v>65</v>
      </c>
      <c r="B99" s="37" t="s">
        <v>4</v>
      </c>
      <c r="C99" s="43">
        <v>1444190</v>
      </c>
      <c r="D99" s="60"/>
      <c r="E99" s="44">
        <v>0</v>
      </c>
      <c r="F99" s="44"/>
      <c r="G99" s="43">
        <f t="shared" si="8"/>
        <v>1444190</v>
      </c>
      <c r="H99" s="43"/>
      <c r="I99" s="44">
        <v>1355945</v>
      </c>
      <c r="J99" s="43"/>
      <c r="K99" s="44">
        <f t="shared" si="9"/>
        <v>88245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36" t="s">
        <v>196</v>
      </c>
      <c r="B100" s="37"/>
      <c r="C100" s="43">
        <v>526432</v>
      </c>
      <c r="D100" s="60"/>
      <c r="E100" s="44">
        <v>0</v>
      </c>
      <c r="F100" s="44"/>
      <c r="G100" s="43">
        <f t="shared" si="8"/>
        <v>526432</v>
      </c>
      <c r="H100" s="43"/>
      <c r="I100" s="44">
        <v>78965</v>
      </c>
      <c r="J100" s="43"/>
      <c r="K100" s="44">
        <f t="shared" si="9"/>
        <v>447467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36" t="s">
        <v>207</v>
      </c>
      <c r="B101" s="37" t="s">
        <v>4</v>
      </c>
      <c r="C101" s="43">
        <v>3896331</v>
      </c>
      <c r="D101" s="60"/>
      <c r="E101" s="44">
        <v>0</v>
      </c>
      <c r="F101" s="44"/>
      <c r="G101" s="43">
        <f>+C101+E101</f>
        <v>3896331</v>
      </c>
      <c r="H101" s="43"/>
      <c r="I101" s="44">
        <v>1366787</v>
      </c>
      <c r="J101" s="43"/>
      <c r="K101" s="44">
        <f>G101-I101</f>
        <v>2529544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36" t="s">
        <v>66</v>
      </c>
      <c r="B102" s="37" t="s">
        <v>4</v>
      </c>
      <c r="C102" s="43">
        <v>349221</v>
      </c>
      <c r="D102" s="60"/>
      <c r="E102" s="44">
        <v>92104</v>
      </c>
      <c r="F102" s="44"/>
      <c r="G102" s="43">
        <f t="shared" si="8"/>
        <v>441325</v>
      </c>
      <c r="H102" s="43"/>
      <c r="I102" s="44">
        <v>175555</v>
      </c>
      <c r="J102" s="43"/>
      <c r="K102" s="44">
        <f t="shared" si="9"/>
        <v>265770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36" t="s">
        <v>208</v>
      </c>
      <c r="B103" s="37" t="s">
        <v>4</v>
      </c>
      <c r="C103" s="43">
        <v>445429</v>
      </c>
      <c r="D103" s="60"/>
      <c r="E103" s="44">
        <v>0</v>
      </c>
      <c r="F103" s="44"/>
      <c r="G103" s="43">
        <f>+C103+E103</f>
        <v>445429</v>
      </c>
      <c r="H103" s="43"/>
      <c r="I103" s="44">
        <v>358306</v>
      </c>
      <c r="J103" s="43"/>
      <c r="K103" s="44">
        <f>G103-I103</f>
        <v>87123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36" t="s">
        <v>176</v>
      </c>
      <c r="B104" s="37" t="s">
        <v>4</v>
      </c>
      <c r="C104" s="43">
        <v>647620</v>
      </c>
      <c r="D104" s="60"/>
      <c r="E104" s="44">
        <v>0</v>
      </c>
      <c r="F104" s="44"/>
      <c r="G104" s="43">
        <f t="shared" si="8"/>
        <v>647620</v>
      </c>
      <c r="H104" s="43"/>
      <c r="I104" s="44">
        <v>505249</v>
      </c>
      <c r="J104" s="43"/>
      <c r="K104" s="44">
        <f t="shared" si="9"/>
        <v>142371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36" t="s">
        <v>67</v>
      </c>
      <c r="B105" s="37" t="s">
        <v>4</v>
      </c>
      <c r="C105" s="43">
        <v>10786246</v>
      </c>
      <c r="D105" s="60"/>
      <c r="E105" s="44">
        <v>0</v>
      </c>
      <c r="F105" s="44"/>
      <c r="G105" s="43">
        <f t="shared" si="8"/>
        <v>10786246</v>
      </c>
      <c r="H105" s="43"/>
      <c r="I105" s="44">
        <v>8827313</v>
      </c>
      <c r="J105" s="43"/>
      <c r="K105" s="44">
        <f t="shared" si="9"/>
        <v>1958933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36" t="s">
        <v>68</v>
      </c>
      <c r="B106" s="37" t="s">
        <v>4</v>
      </c>
      <c r="C106" s="43">
        <v>677961</v>
      </c>
      <c r="D106" s="60"/>
      <c r="E106" s="44">
        <v>0</v>
      </c>
      <c r="F106" s="44"/>
      <c r="G106" s="43">
        <f t="shared" si="8"/>
        <v>677961</v>
      </c>
      <c r="H106" s="43"/>
      <c r="I106" s="44">
        <v>578617</v>
      </c>
      <c r="J106" s="43"/>
      <c r="K106" s="44">
        <f t="shared" si="9"/>
        <v>99344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36" t="s">
        <v>157</v>
      </c>
      <c r="B107" s="37" t="s">
        <v>4</v>
      </c>
      <c r="C107" s="43">
        <v>970495</v>
      </c>
      <c r="D107" s="60"/>
      <c r="E107" s="44">
        <v>0</v>
      </c>
      <c r="F107" s="44"/>
      <c r="G107" s="43">
        <f>+C107+E107</f>
        <v>970495</v>
      </c>
      <c r="H107" s="43"/>
      <c r="I107" s="44">
        <v>970495</v>
      </c>
      <c r="J107" s="43"/>
      <c r="K107" s="44">
        <f>G107-I107</f>
        <v>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36" t="s">
        <v>69</v>
      </c>
      <c r="B108" s="37" t="s">
        <v>4</v>
      </c>
      <c r="C108" s="43">
        <v>180450</v>
      </c>
      <c r="D108" s="60"/>
      <c r="E108" s="44">
        <v>0</v>
      </c>
      <c r="F108" s="44"/>
      <c r="G108" s="43">
        <f t="shared" si="8"/>
        <v>180450</v>
      </c>
      <c r="H108" s="43"/>
      <c r="I108" s="44">
        <v>144295</v>
      </c>
      <c r="J108" s="43"/>
      <c r="K108" s="44">
        <f t="shared" si="9"/>
        <v>36155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36" t="s">
        <v>70</v>
      </c>
      <c r="B109" s="37" t="s">
        <v>4</v>
      </c>
      <c r="C109" s="43">
        <v>61500</v>
      </c>
      <c r="D109" s="60"/>
      <c r="E109" s="44">
        <v>0</v>
      </c>
      <c r="F109" s="44"/>
      <c r="G109" s="43">
        <f t="shared" si="8"/>
        <v>61500</v>
      </c>
      <c r="H109" s="43"/>
      <c r="I109" s="44">
        <v>53813</v>
      </c>
      <c r="J109" s="43"/>
      <c r="K109" s="44">
        <f t="shared" si="9"/>
        <v>7687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36" t="s">
        <v>71</v>
      </c>
      <c r="B110" s="37" t="s">
        <v>4</v>
      </c>
      <c r="C110" s="43">
        <v>150000</v>
      </c>
      <c r="D110" s="60"/>
      <c r="E110" s="44">
        <v>0</v>
      </c>
      <c r="F110" s="44"/>
      <c r="G110" s="43">
        <f t="shared" si="8"/>
        <v>150000</v>
      </c>
      <c r="H110" s="43"/>
      <c r="I110" s="44">
        <v>97465</v>
      </c>
      <c r="J110" s="43"/>
      <c r="K110" s="44">
        <f t="shared" si="9"/>
        <v>52535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36" t="s">
        <v>72</v>
      </c>
      <c r="B111" s="37" t="s">
        <v>4</v>
      </c>
      <c r="C111" s="43">
        <v>23851512</v>
      </c>
      <c r="D111" s="60"/>
      <c r="E111" s="44">
        <v>0</v>
      </c>
      <c r="F111" s="44"/>
      <c r="G111" s="43">
        <f t="shared" si="8"/>
        <v>23851512</v>
      </c>
      <c r="H111" s="43"/>
      <c r="I111" s="44">
        <v>4974441</v>
      </c>
      <c r="J111" s="43"/>
      <c r="K111" s="44">
        <f t="shared" si="9"/>
        <v>18877071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36" t="s">
        <v>73</v>
      </c>
      <c r="B112" s="37" t="s">
        <v>4</v>
      </c>
      <c r="C112" s="43">
        <v>5237020</v>
      </c>
      <c r="D112" s="60"/>
      <c r="E112" s="44">
        <v>0</v>
      </c>
      <c r="F112" s="44"/>
      <c r="G112" s="43">
        <f t="shared" si="8"/>
        <v>5237020</v>
      </c>
      <c r="H112" s="43"/>
      <c r="I112" s="44">
        <v>3549927</v>
      </c>
      <c r="J112" s="43"/>
      <c r="K112" s="44">
        <f t="shared" si="9"/>
        <v>1687093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36" t="s">
        <v>75</v>
      </c>
      <c r="B113" s="37" t="s">
        <v>4</v>
      </c>
      <c r="C113" s="43">
        <v>89264</v>
      </c>
      <c r="D113" s="60"/>
      <c r="E113" s="44">
        <v>0</v>
      </c>
      <c r="F113" s="44"/>
      <c r="G113" s="43">
        <f t="shared" si="8"/>
        <v>89264</v>
      </c>
      <c r="H113" s="43"/>
      <c r="I113" s="44">
        <v>77314</v>
      </c>
      <c r="J113" s="43"/>
      <c r="K113" s="44">
        <f t="shared" si="9"/>
        <v>11950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36" t="s">
        <v>76</v>
      </c>
      <c r="B114" s="37" t="s">
        <v>4</v>
      </c>
      <c r="C114" s="43">
        <v>19870774</v>
      </c>
      <c r="D114" s="60"/>
      <c r="E114" s="44">
        <v>0</v>
      </c>
      <c r="F114" s="44"/>
      <c r="G114" s="43">
        <f t="shared" si="8"/>
        <v>19870774</v>
      </c>
      <c r="H114" s="43"/>
      <c r="I114" s="44">
        <v>6320174</v>
      </c>
      <c r="J114" s="43"/>
      <c r="K114" s="44">
        <f t="shared" si="9"/>
        <v>13550600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2" customHeight="1">
      <c r="A115" s="36" t="s">
        <v>77</v>
      </c>
      <c r="B115" s="37" t="s">
        <v>4</v>
      </c>
      <c r="C115" s="43">
        <v>837686</v>
      </c>
      <c r="D115" s="60"/>
      <c r="E115" s="44">
        <v>0</v>
      </c>
      <c r="F115" s="44"/>
      <c r="G115" s="43">
        <f t="shared" si="8"/>
        <v>837686</v>
      </c>
      <c r="H115" s="43"/>
      <c r="I115" s="44">
        <v>737981</v>
      </c>
      <c r="J115" s="43"/>
      <c r="K115" s="44">
        <f t="shared" si="9"/>
        <v>99705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3.5">
      <c r="A116" s="36" t="s">
        <v>209</v>
      </c>
      <c r="B116" s="37" t="s">
        <v>4</v>
      </c>
      <c r="C116" s="43">
        <v>109286</v>
      </c>
      <c r="D116" s="60"/>
      <c r="E116" s="44">
        <v>0</v>
      </c>
      <c r="F116" s="44"/>
      <c r="G116" s="43">
        <f>+C116+E116</f>
        <v>109286</v>
      </c>
      <c r="H116" s="43"/>
      <c r="I116" s="44">
        <v>100540</v>
      </c>
      <c r="J116" s="43"/>
      <c r="K116" s="44">
        <f>G116-I116</f>
        <v>8746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2" customHeight="1">
      <c r="A117" s="36" t="s">
        <v>78</v>
      </c>
      <c r="B117" s="37" t="s">
        <v>4</v>
      </c>
      <c r="C117" s="43">
        <v>2418582</v>
      </c>
      <c r="D117" s="60"/>
      <c r="E117" s="44">
        <v>0</v>
      </c>
      <c r="F117" s="44"/>
      <c r="G117" s="43">
        <f t="shared" si="8"/>
        <v>2418582</v>
      </c>
      <c r="H117" s="43"/>
      <c r="I117" s="44">
        <v>2189846</v>
      </c>
      <c r="J117" s="43"/>
      <c r="K117" s="44">
        <f t="shared" si="9"/>
        <v>228736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3.5">
      <c r="A118" s="36" t="s">
        <v>79</v>
      </c>
      <c r="B118" s="37" t="s">
        <v>4</v>
      </c>
      <c r="C118" s="43">
        <v>3652415</v>
      </c>
      <c r="D118" s="60"/>
      <c r="E118" s="44">
        <v>0</v>
      </c>
      <c r="F118" s="44"/>
      <c r="G118" s="43">
        <f t="shared" si="8"/>
        <v>3652415</v>
      </c>
      <c r="H118" s="43"/>
      <c r="I118" s="44">
        <v>2921582</v>
      </c>
      <c r="J118" s="43"/>
      <c r="K118" s="44">
        <f t="shared" si="9"/>
        <v>730833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2" customHeight="1">
      <c r="A119" s="36" t="s">
        <v>80</v>
      </c>
      <c r="B119" s="37" t="s">
        <v>4</v>
      </c>
      <c r="C119" s="43">
        <v>24741</v>
      </c>
      <c r="D119" s="60"/>
      <c r="E119" s="44">
        <v>0</v>
      </c>
      <c r="F119" s="44"/>
      <c r="G119" s="43">
        <f aca="true" t="shared" si="10" ref="G119:G130">+C119+E119</f>
        <v>24741</v>
      </c>
      <c r="H119" s="43"/>
      <c r="I119" s="44">
        <v>24741</v>
      </c>
      <c r="J119" s="43"/>
      <c r="K119" s="44">
        <f aca="true" t="shared" si="11" ref="K119:K157">G119-I119</f>
        <v>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2" customHeight="1">
      <c r="A120" s="36" t="s">
        <v>221</v>
      </c>
      <c r="B120" s="37"/>
      <c r="C120" s="43">
        <v>788700</v>
      </c>
      <c r="D120" s="60"/>
      <c r="E120" s="44">
        <v>0</v>
      </c>
      <c r="F120" s="44"/>
      <c r="G120" s="43">
        <f t="shared" si="10"/>
        <v>788700</v>
      </c>
      <c r="H120" s="43"/>
      <c r="I120" s="44">
        <v>39436</v>
      </c>
      <c r="J120" s="43"/>
      <c r="K120" s="44">
        <f t="shared" si="11"/>
        <v>749264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3.5">
      <c r="A121" s="36" t="s">
        <v>81</v>
      </c>
      <c r="B121" s="37" t="s">
        <v>4</v>
      </c>
      <c r="C121" s="43">
        <v>3509737</v>
      </c>
      <c r="D121" s="60"/>
      <c r="E121" s="44">
        <v>0</v>
      </c>
      <c r="F121" s="44"/>
      <c r="G121" s="43">
        <f t="shared" si="10"/>
        <v>3509737</v>
      </c>
      <c r="H121" s="43"/>
      <c r="I121" s="44">
        <v>2115196</v>
      </c>
      <c r="J121" s="43"/>
      <c r="K121" s="44">
        <f t="shared" si="11"/>
        <v>1394541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36" t="s">
        <v>210</v>
      </c>
      <c r="B122" s="37" t="s">
        <v>4</v>
      </c>
      <c r="C122" s="43">
        <v>232567</v>
      </c>
      <c r="D122" s="60"/>
      <c r="E122" s="44">
        <v>0</v>
      </c>
      <c r="F122" s="44"/>
      <c r="G122" s="43">
        <f>+C122+E122</f>
        <v>232567</v>
      </c>
      <c r="H122" s="43"/>
      <c r="I122" s="44">
        <v>232567</v>
      </c>
      <c r="J122" s="43"/>
      <c r="K122" s="44">
        <f>G122-I122</f>
        <v>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36" t="s">
        <v>82</v>
      </c>
      <c r="B123" s="37" t="s">
        <v>4</v>
      </c>
      <c r="C123" s="43">
        <v>6613060</v>
      </c>
      <c r="D123" s="60"/>
      <c r="E123" s="44">
        <v>0</v>
      </c>
      <c r="F123" s="44"/>
      <c r="G123" s="43">
        <f t="shared" si="10"/>
        <v>6613060</v>
      </c>
      <c r="H123" s="43"/>
      <c r="I123" s="44">
        <v>3519219</v>
      </c>
      <c r="J123" s="43"/>
      <c r="K123" s="44">
        <f t="shared" si="11"/>
        <v>3093841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2" customHeight="1">
      <c r="A124" s="36" t="s">
        <v>83</v>
      </c>
      <c r="B124" s="37" t="s">
        <v>4</v>
      </c>
      <c r="C124" s="43">
        <v>435420</v>
      </c>
      <c r="D124" s="60"/>
      <c r="E124" s="44">
        <v>0</v>
      </c>
      <c r="F124" s="44"/>
      <c r="G124" s="43">
        <f t="shared" si="10"/>
        <v>435420</v>
      </c>
      <c r="H124" s="43"/>
      <c r="I124" s="44">
        <v>435420</v>
      </c>
      <c r="J124" s="43"/>
      <c r="K124" s="44">
        <f t="shared" si="11"/>
        <v>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3.5">
      <c r="A125" s="36" t="s">
        <v>186</v>
      </c>
      <c r="B125" s="37"/>
      <c r="C125" s="43">
        <v>111230</v>
      </c>
      <c r="D125" s="60"/>
      <c r="E125" s="44">
        <v>70720</v>
      </c>
      <c r="F125" s="44"/>
      <c r="G125" s="43">
        <f>+C125+E125</f>
        <v>181950</v>
      </c>
      <c r="H125" s="43"/>
      <c r="I125" s="44">
        <v>41711</v>
      </c>
      <c r="J125" s="43"/>
      <c r="K125" s="44">
        <f>G125-I125</f>
        <v>140239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3.5">
      <c r="A126" s="36" t="s">
        <v>126</v>
      </c>
      <c r="B126" s="37" t="s">
        <v>4</v>
      </c>
      <c r="C126" s="43">
        <v>949110</v>
      </c>
      <c r="D126" s="60"/>
      <c r="E126" s="44">
        <v>0</v>
      </c>
      <c r="F126" s="44"/>
      <c r="G126" s="43">
        <f>+C126+E126</f>
        <v>949110</v>
      </c>
      <c r="H126" s="43"/>
      <c r="I126" s="44">
        <v>810133</v>
      </c>
      <c r="J126" s="43"/>
      <c r="K126" s="44">
        <f>G126-I126</f>
        <v>138977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2" customHeight="1">
      <c r="A127" s="36" t="s">
        <v>84</v>
      </c>
      <c r="B127" s="37" t="s">
        <v>4</v>
      </c>
      <c r="C127" s="43">
        <v>1369356</v>
      </c>
      <c r="D127" s="60"/>
      <c r="E127" s="44">
        <v>0</v>
      </c>
      <c r="F127" s="44"/>
      <c r="G127" s="43">
        <f t="shared" si="10"/>
        <v>1369356</v>
      </c>
      <c r="H127" s="43"/>
      <c r="I127" s="44">
        <v>650443</v>
      </c>
      <c r="J127" s="43"/>
      <c r="K127" s="44">
        <f t="shared" si="11"/>
        <v>718913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36" t="s">
        <v>85</v>
      </c>
      <c r="B128" s="37" t="s">
        <v>4</v>
      </c>
      <c r="C128" s="43">
        <v>202472</v>
      </c>
      <c r="D128" s="60"/>
      <c r="E128" s="44">
        <v>0</v>
      </c>
      <c r="F128" s="44"/>
      <c r="G128" s="43">
        <f t="shared" si="10"/>
        <v>202472</v>
      </c>
      <c r="H128" s="43"/>
      <c r="I128" s="44">
        <v>111360</v>
      </c>
      <c r="J128" s="43"/>
      <c r="K128" s="44">
        <f t="shared" si="11"/>
        <v>91112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36" t="s">
        <v>159</v>
      </c>
      <c r="B129" s="37" t="s">
        <v>4</v>
      </c>
      <c r="C129" s="43">
        <v>6996997</v>
      </c>
      <c r="D129" s="60"/>
      <c r="E129" s="44">
        <v>0</v>
      </c>
      <c r="F129" s="44"/>
      <c r="G129" s="43">
        <f>+C129+E129</f>
        <v>6996997</v>
      </c>
      <c r="H129" s="43"/>
      <c r="I129" s="44">
        <v>5069424</v>
      </c>
      <c r="J129" s="43"/>
      <c r="K129" s="44">
        <f>G129-I129</f>
        <v>1927573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3.5">
      <c r="A130" s="36" t="s">
        <v>86</v>
      </c>
      <c r="B130" s="37" t="s">
        <v>4</v>
      </c>
      <c r="C130" s="43">
        <v>424377</v>
      </c>
      <c r="D130" s="60"/>
      <c r="E130" s="44">
        <v>1822</v>
      </c>
      <c r="F130" s="44"/>
      <c r="G130" s="43">
        <f t="shared" si="10"/>
        <v>426199</v>
      </c>
      <c r="H130" s="43"/>
      <c r="I130" s="44">
        <v>139186</v>
      </c>
      <c r="J130" s="43"/>
      <c r="K130" s="44">
        <f t="shared" si="11"/>
        <v>287013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2" customHeight="1">
      <c r="A131" s="36" t="s">
        <v>87</v>
      </c>
      <c r="B131" s="37" t="s">
        <v>4</v>
      </c>
      <c r="C131" s="43"/>
      <c r="D131" s="60"/>
      <c r="E131" s="43"/>
      <c r="F131" s="44"/>
      <c r="G131" s="43"/>
      <c r="H131" s="43"/>
      <c r="I131" s="43"/>
      <c r="J131" s="43"/>
      <c r="K131" s="4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3.5">
      <c r="A132" s="36" t="s">
        <v>148</v>
      </c>
      <c r="B132" s="37" t="s">
        <v>4</v>
      </c>
      <c r="C132" s="43">
        <v>277918</v>
      </c>
      <c r="D132" s="60"/>
      <c r="E132" s="44">
        <v>0</v>
      </c>
      <c r="F132" s="44"/>
      <c r="G132" s="43">
        <f aca="true" t="shared" si="12" ref="G132:G158">+C132+E132</f>
        <v>277918</v>
      </c>
      <c r="H132" s="43"/>
      <c r="I132" s="44">
        <v>220679</v>
      </c>
      <c r="J132" s="43"/>
      <c r="K132" s="44">
        <f t="shared" si="11"/>
        <v>57239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2" customHeight="1">
      <c r="A133" s="36" t="s">
        <v>149</v>
      </c>
      <c r="B133" s="37" t="s">
        <v>4</v>
      </c>
      <c r="C133" s="43">
        <v>54391</v>
      </c>
      <c r="D133" s="60"/>
      <c r="E133" s="44">
        <v>0</v>
      </c>
      <c r="F133" s="44"/>
      <c r="G133" s="43">
        <f t="shared" si="12"/>
        <v>54391</v>
      </c>
      <c r="H133" s="43"/>
      <c r="I133" s="44">
        <v>35371</v>
      </c>
      <c r="J133" s="43"/>
      <c r="K133" s="44">
        <f t="shared" si="11"/>
        <v>19020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36" t="s">
        <v>150</v>
      </c>
      <c r="B134" s="37" t="s">
        <v>4</v>
      </c>
      <c r="C134" s="43">
        <v>11500</v>
      </c>
      <c r="D134" s="60"/>
      <c r="E134" s="44">
        <v>0</v>
      </c>
      <c r="F134" s="44"/>
      <c r="G134" s="43">
        <f t="shared" si="12"/>
        <v>11500</v>
      </c>
      <c r="H134" s="43"/>
      <c r="I134" s="44">
        <v>11500</v>
      </c>
      <c r="J134" s="43"/>
      <c r="K134" s="44">
        <f t="shared" si="11"/>
        <v>0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36" t="s">
        <v>213</v>
      </c>
      <c r="B135" s="37"/>
      <c r="C135" s="43">
        <v>5170769</v>
      </c>
      <c r="D135" s="60"/>
      <c r="E135" s="44">
        <v>0</v>
      </c>
      <c r="F135" s="44"/>
      <c r="G135" s="43">
        <f t="shared" si="12"/>
        <v>5170769</v>
      </c>
      <c r="H135" s="43"/>
      <c r="I135" s="44">
        <v>654176</v>
      </c>
      <c r="J135" s="43"/>
      <c r="K135" s="44">
        <f t="shared" si="11"/>
        <v>4516593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2" customHeight="1">
      <c r="A136" s="36" t="s">
        <v>165</v>
      </c>
      <c r="B136" s="37" t="s">
        <v>4</v>
      </c>
      <c r="C136" s="43">
        <v>5462105</v>
      </c>
      <c r="D136" s="60"/>
      <c r="E136" s="44">
        <v>0</v>
      </c>
      <c r="F136" s="44"/>
      <c r="G136" s="43">
        <f>+C136+E136</f>
        <v>5462105</v>
      </c>
      <c r="H136" s="43"/>
      <c r="I136" s="44">
        <v>4531677</v>
      </c>
      <c r="J136" s="43"/>
      <c r="K136" s="44">
        <f>G136-I136</f>
        <v>930428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36" t="s">
        <v>88</v>
      </c>
      <c r="B137" s="37" t="s">
        <v>4</v>
      </c>
      <c r="C137" s="43">
        <v>228564</v>
      </c>
      <c r="D137" s="60"/>
      <c r="E137" s="44">
        <v>0</v>
      </c>
      <c r="F137" s="44"/>
      <c r="G137" s="43">
        <f t="shared" si="12"/>
        <v>228564</v>
      </c>
      <c r="H137" s="43"/>
      <c r="I137" s="44">
        <v>177137</v>
      </c>
      <c r="J137" s="43"/>
      <c r="K137" s="44">
        <f t="shared" si="11"/>
        <v>51427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>
      <c r="A138" s="36" t="s">
        <v>180</v>
      </c>
      <c r="B138" s="37"/>
      <c r="C138" s="43">
        <v>18672</v>
      </c>
      <c r="D138" s="60"/>
      <c r="E138" s="44">
        <v>0</v>
      </c>
      <c r="F138" s="44"/>
      <c r="G138" s="43">
        <f t="shared" si="12"/>
        <v>18672</v>
      </c>
      <c r="H138" s="43"/>
      <c r="I138" s="44">
        <v>14470</v>
      </c>
      <c r="J138" s="43"/>
      <c r="K138" s="44">
        <f t="shared" si="11"/>
        <v>4202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3.5">
      <c r="A139" s="36" t="s">
        <v>181</v>
      </c>
      <c r="B139" s="37"/>
      <c r="C139" s="43">
        <v>56016</v>
      </c>
      <c r="D139" s="60"/>
      <c r="E139" s="44">
        <v>0</v>
      </c>
      <c r="F139" s="44"/>
      <c r="G139" s="43">
        <f t="shared" si="12"/>
        <v>56016</v>
      </c>
      <c r="H139" s="43"/>
      <c r="I139" s="44">
        <v>43411</v>
      </c>
      <c r="J139" s="43"/>
      <c r="K139" s="44">
        <f t="shared" si="11"/>
        <v>12605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2" customHeight="1">
      <c r="A140" s="36" t="s">
        <v>89</v>
      </c>
      <c r="B140" s="37" t="s">
        <v>4</v>
      </c>
      <c r="C140" s="43">
        <v>64811</v>
      </c>
      <c r="D140" s="60"/>
      <c r="E140" s="44">
        <v>0</v>
      </c>
      <c r="F140" s="44"/>
      <c r="G140" s="43">
        <f t="shared" si="12"/>
        <v>64811</v>
      </c>
      <c r="H140" s="43"/>
      <c r="I140" s="44">
        <v>37825</v>
      </c>
      <c r="J140" s="43"/>
      <c r="K140" s="44">
        <f t="shared" si="11"/>
        <v>26986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2" customHeight="1">
      <c r="A141" s="36" t="s">
        <v>164</v>
      </c>
      <c r="B141" s="37" t="s">
        <v>4</v>
      </c>
      <c r="C141" s="43"/>
      <c r="D141" s="60"/>
      <c r="E141" s="43"/>
      <c r="F141" s="44"/>
      <c r="G141" s="43"/>
      <c r="H141" s="43"/>
      <c r="I141" s="43"/>
      <c r="J141" s="43"/>
      <c r="K141" s="4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36" t="s">
        <v>147</v>
      </c>
      <c r="B142" s="37" t="s">
        <v>4</v>
      </c>
      <c r="C142" s="43">
        <v>29150000</v>
      </c>
      <c r="D142" s="60"/>
      <c r="E142" s="44">
        <v>0</v>
      </c>
      <c r="F142" s="44"/>
      <c r="G142" s="43">
        <f>+C142+E142</f>
        <v>29150000</v>
      </c>
      <c r="H142" s="43"/>
      <c r="I142" s="44">
        <v>6558750</v>
      </c>
      <c r="J142" s="43"/>
      <c r="K142" s="44">
        <f>G142-I142</f>
        <v>22591250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36" t="s">
        <v>90</v>
      </c>
      <c r="B143" s="37" t="s">
        <v>4</v>
      </c>
      <c r="C143" s="43">
        <v>205798</v>
      </c>
      <c r="D143" s="60"/>
      <c r="E143" s="44">
        <v>0</v>
      </c>
      <c r="F143" s="44"/>
      <c r="G143" s="43">
        <f t="shared" si="12"/>
        <v>205798</v>
      </c>
      <c r="H143" s="43"/>
      <c r="I143" s="44">
        <v>205798</v>
      </c>
      <c r="J143" s="43"/>
      <c r="K143" s="44">
        <f t="shared" si="11"/>
        <v>0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2" customHeight="1">
      <c r="A144" s="36" t="s">
        <v>91</v>
      </c>
      <c r="B144" s="37" t="s">
        <v>4</v>
      </c>
      <c r="C144" s="43">
        <v>8659779</v>
      </c>
      <c r="D144" s="60"/>
      <c r="E144" s="44">
        <v>0</v>
      </c>
      <c r="F144" s="44"/>
      <c r="G144" s="43">
        <f t="shared" si="12"/>
        <v>8659779</v>
      </c>
      <c r="H144" s="43"/>
      <c r="I144" s="44">
        <v>6271623</v>
      </c>
      <c r="J144" s="43"/>
      <c r="K144" s="44">
        <f t="shared" si="11"/>
        <v>2388156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36" t="s">
        <v>92</v>
      </c>
      <c r="B145" s="37" t="s">
        <v>4</v>
      </c>
      <c r="C145" s="43">
        <v>2575402</v>
      </c>
      <c r="D145" s="60"/>
      <c r="E145" s="44">
        <v>0</v>
      </c>
      <c r="F145" s="44"/>
      <c r="G145" s="43">
        <f>+C145+E145</f>
        <v>2575402</v>
      </c>
      <c r="H145" s="43"/>
      <c r="I145" s="44">
        <v>953982</v>
      </c>
      <c r="J145" s="43"/>
      <c r="K145" s="44">
        <f t="shared" si="11"/>
        <v>1621420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36" t="s">
        <v>172</v>
      </c>
      <c r="B146" s="37" t="s">
        <v>4</v>
      </c>
      <c r="C146" s="43">
        <v>15381766</v>
      </c>
      <c r="D146" s="60"/>
      <c r="E146" s="44">
        <v>1737891</v>
      </c>
      <c r="F146" s="44"/>
      <c r="G146" s="43">
        <f>+C146+E146</f>
        <v>17119657</v>
      </c>
      <c r="H146" s="43"/>
      <c r="I146" s="44">
        <v>13755238</v>
      </c>
      <c r="J146" s="43"/>
      <c r="K146" s="44">
        <f>G146-I146</f>
        <v>3364419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36" t="s">
        <v>160</v>
      </c>
      <c r="B147" s="37" t="s">
        <v>4</v>
      </c>
      <c r="C147" s="43">
        <v>3855280</v>
      </c>
      <c r="D147" s="60"/>
      <c r="E147" s="44">
        <v>0</v>
      </c>
      <c r="F147" s="44"/>
      <c r="G147" s="43">
        <f>+C147+E147</f>
        <v>3855280</v>
      </c>
      <c r="H147" s="43"/>
      <c r="I147" s="44">
        <v>2602144</v>
      </c>
      <c r="J147" s="43"/>
      <c r="K147" s="44">
        <f>G147-I147</f>
        <v>1253136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36" t="s">
        <v>220</v>
      </c>
      <c r="B148" s="37" t="s">
        <v>4</v>
      </c>
      <c r="C148" s="43">
        <v>20469403</v>
      </c>
      <c r="D148" s="60"/>
      <c r="E148" s="44">
        <v>8964925</v>
      </c>
      <c r="F148" s="44"/>
      <c r="G148" s="43">
        <f>+C148+E148</f>
        <v>29434328</v>
      </c>
      <c r="H148" s="43"/>
      <c r="I148" s="44">
        <v>7751108</v>
      </c>
      <c r="J148" s="43"/>
      <c r="K148" s="44">
        <f>G148-I148</f>
        <v>21683220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36" t="s">
        <v>182</v>
      </c>
      <c r="B149" s="37"/>
      <c r="C149" s="43">
        <v>45114</v>
      </c>
      <c r="D149" s="60"/>
      <c r="E149" s="44">
        <v>0</v>
      </c>
      <c r="F149" s="44"/>
      <c r="G149" s="43">
        <f>+C149+E149</f>
        <v>45114</v>
      </c>
      <c r="H149" s="43"/>
      <c r="I149" s="44">
        <v>29764</v>
      </c>
      <c r="J149" s="43"/>
      <c r="K149" s="44">
        <f>G149-I149</f>
        <v>15350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36" t="s">
        <v>93</v>
      </c>
      <c r="B150" s="37" t="s">
        <v>4</v>
      </c>
      <c r="C150" s="43">
        <v>34032397</v>
      </c>
      <c r="D150" s="58"/>
      <c r="E150" s="44">
        <v>275550</v>
      </c>
      <c r="F150" s="44"/>
      <c r="G150" s="43">
        <f t="shared" si="12"/>
        <v>34307947</v>
      </c>
      <c r="H150" s="43"/>
      <c r="I150" s="44">
        <v>17443069</v>
      </c>
      <c r="J150" s="43"/>
      <c r="K150" s="44">
        <f t="shared" si="11"/>
        <v>16864878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36" t="s">
        <v>94</v>
      </c>
      <c r="B151" s="37" t="s">
        <v>4</v>
      </c>
      <c r="C151" s="43">
        <v>175304</v>
      </c>
      <c r="D151" s="60"/>
      <c r="E151" s="44">
        <v>0</v>
      </c>
      <c r="F151" s="44"/>
      <c r="G151" s="43">
        <f t="shared" si="12"/>
        <v>175304</v>
      </c>
      <c r="H151" s="43"/>
      <c r="I151" s="44">
        <v>157371</v>
      </c>
      <c r="J151" s="43"/>
      <c r="K151" s="44">
        <f t="shared" si="11"/>
        <v>17933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36" t="s">
        <v>95</v>
      </c>
      <c r="B152" s="37" t="s">
        <v>4</v>
      </c>
      <c r="C152" s="43">
        <v>224048</v>
      </c>
      <c r="D152" s="60"/>
      <c r="E152" s="44">
        <v>0</v>
      </c>
      <c r="F152" s="44"/>
      <c r="G152" s="43">
        <f t="shared" si="12"/>
        <v>224048</v>
      </c>
      <c r="H152" s="43"/>
      <c r="I152" s="44">
        <v>156834</v>
      </c>
      <c r="J152" s="43"/>
      <c r="K152" s="44">
        <f t="shared" si="11"/>
        <v>67214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36" t="s">
        <v>96</v>
      </c>
      <c r="B153" s="37" t="s">
        <v>4</v>
      </c>
      <c r="C153" s="43">
        <v>202205</v>
      </c>
      <c r="D153" s="60"/>
      <c r="E153" s="44">
        <v>0</v>
      </c>
      <c r="F153" s="44"/>
      <c r="G153" s="43">
        <f t="shared" si="12"/>
        <v>202205</v>
      </c>
      <c r="H153" s="43"/>
      <c r="I153" s="44">
        <v>113782</v>
      </c>
      <c r="J153" s="43"/>
      <c r="K153" s="44">
        <f t="shared" si="11"/>
        <v>88423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36" t="s">
        <v>161</v>
      </c>
      <c r="B154" s="37" t="s">
        <v>4</v>
      </c>
      <c r="C154" s="43">
        <v>844854</v>
      </c>
      <c r="D154" s="58"/>
      <c r="E154" s="44">
        <v>0</v>
      </c>
      <c r="F154" s="40"/>
      <c r="G154" s="43">
        <f>+C154+E154</f>
        <v>844854</v>
      </c>
      <c r="H154" s="43"/>
      <c r="I154" s="44">
        <v>755541</v>
      </c>
      <c r="J154" s="43"/>
      <c r="K154" s="44">
        <f>G154-I154</f>
        <v>89313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36" t="s">
        <v>162</v>
      </c>
      <c r="B155" s="37" t="s">
        <v>4</v>
      </c>
      <c r="C155" s="43">
        <v>4456293</v>
      </c>
      <c r="D155" s="60"/>
      <c r="E155" s="44">
        <v>0</v>
      </c>
      <c r="F155" s="44"/>
      <c r="G155" s="43">
        <f>+C155+E155</f>
        <v>4456293</v>
      </c>
      <c r="H155" s="43"/>
      <c r="I155" s="44">
        <v>2526226</v>
      </c>
      <c r="J155" s="43"/>
      <c r="K155" s="44">
        <f>G155-I155</f>
        <v>1930067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36" t="s">
        <v>97</v>
      </c>
      <c r="B156" s="37" t="s">
        <v>4</v>
      </c>
      <c r="C156" s="43">
        <v>1016374</v>
      </c>
      <c r="D156" s="60"/>
      <c r="E156" s="44">
        <v>0</v>
      </c>
      <c r="F156" s="44"/>
      <c r="G156" s="43">
        <f t="shared" si="12"/>
        <v>1016374</v>
      </c>
      <c r="H156" s="43"/>
      <c r="I156" s="44">
        <v>874855</v>
      </c>
      <c r="J156" s="43"/>
      <c r="K156" s="44">
        <f t="shared" si="11"/>
        <v>141519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36" t="s">
        <v>98</v>
      </c>
      <c r="B157" s="37" t="s">
        <v>4</v>
      </c>
      <c r="C157" s="43">
        <v>156326</v>
      </c>
      <c r="D157" s="60"/>
      <c r="E157" s="44">
        <v>0</v>
      </c>
      <c r="F157" s="44"/>
      <c r="G157" s="43">
        <f t="shared" si="12"/>
        <v>156326</v>
      </c>
      <c r="H157" s="43"/>
      <c r="I157" s="44">
        <v>150969</v>
      </c>
      <c r="J157" s="43"/>
      <c r="K157" s="44">
        <f t="shared" si="11"/>
        <v>5357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36" t="s">
        <v>99</v>
      </c>
      <c r="B158" s="37" t="s">
        <v>4</v>
      </c>
      <c r="C158" s="45">
        <v>237663</v>
      </c>
      <c r="D158" s="58"/>
      <c r="E158" s="46">
        <v>0</v>
      </c>
      <c r="F158" s="44"/>
      <c r="G158" s="45">
        <f t="shared" si="12"/>
        <v>237663</v>
      </c>
      <c r="H158" s="43"/>
      <c r="I158" s="46">
        <v>183267</v>
      </c>
      <c r="J158" s="43"/>
      <c r="K158" s="46">
        <f>G158-I158</f>
        <v>54396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36"/>
      <c r="B159" s="37" t="s">
        <v>4</v>
      </c>
      <c r="C159" s="43"/>
      <c r="D159" s="60"/>
      <c r="E159" s="43"/>
      <c r="F159" s="44"/>
      <c r="G159" s="43"/>
      <c r="H159" s="43"/>
      <c r="I159" s="43"/>
      <c r="J159" s="43"/>
      <c r="K159" s="4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36" t="s">
        <v>141</v>
      </c>
      <c r="B160" s="37" t="s">
        <v>4</v>
      </c>
      <c r="C160" s="45">
        <f>SUM(C14:C159)</f>
        <v>651169201</v>
      </c>
      <c r="D160" s="60"/>
      <c r="E160" s="45">
        <f>SUM(E14:E159)</f>
        <v>18820485</v>
      </c>
      <c r="F160" s="44"/>
      <c r="G160" s="45">
        <f>+C160+E160</f>
        <v>669989686</v>
      </c>
      <c r="H160" s="43"/>
      <c r="I160" s="45">
        <f>SUM(I14:I159)</f>
        <v>281028500</v>
      </c>
      <c r="J160" s="43"/>
      <c r="K160" s="46">
        <f>G160-I160</f>
        <v>388961186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36"/>
      <c r="B161" s="37" t="s">
        <v>4</v>
      </c>
      <c r="C161" s="43"/>
      <c r="D161" s="60"/>
      <c r="E161" s="43"/>
      <c r="F161" s="44"/>
      <c r="G161" s="43"/>
      <c r="H161" s="43"/>
      <c r="I161" s="43"/>
      <c r="J161" s="43"/>
      <c r="K161" s="4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36" t="s">
        <v>192</v>
      </c>
      <c r="B162" s="37" t="s">
        <v>4</v>
      </c>
      <c r="C162" s="43" t="s">
        <v>155</v>
      </c>
      <c r="D162" s="60"/>
      <c r="E162" s="43"/>
      <c r="F162" s="44" t="s">
        <v>4</v>
      </c>
      <c r="G162" s="43" t="s">
        <v>4</v>
      </c>
      <c r="H162" s="43"/>
      <c r="I162" s="43"/>
      <c r="J162" s="43"/>
      <c r="K162" s="4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36" t="s">
        <v>100</v>
      </c>
      <c r="B163" s="37" t="s">
        <v>4</v>
      </c>
      <c r="C163" s="43">
        <v>2537081</v>
      </c>
      <c r="D163" s="60"/>
      <c r="E163" s="44">
        <v>0</v>
      </c>
      <c r="F163" s="44"/>
      <c r="G163" s="43">
        <f aca="true" t="shared" si="13" ref="G163:G223">+C163+E163</f>
        <v>2537081</v>
      </c>
      <c r="H163" s="43"/>
      <c r="I163" s="44">
        <v>1243899</v>
      </c>
      <c r="J163" s="43"/>
      <c r="K163" s="44">
        <f aca="true" t="shared" si="14" ref="K163:K220">G163-I163</f>
        <v>1293182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36" t="s">
        <v>166</v>
      </c>
      <c r="B164" s="37"/>
      <c r="C164" s="43">
        <v>44336011</v>
      </c>
      <c r="D164" s="60" t="s">
        <v>170</v>
      </c>
      <c r="E164" s="44">
        <v>834895</v>
      </c>
      <c r="F164" s="44"/>
      <c r="G164" s="43">
        <f>+C164+E164</f>
        <v>45170906</v>
      </c>
      <c r="H164" s="43"/>
      <c r="I164" s="44">
        <v>6428385</v>
      </c>
      <c r="J164" s="43"/>
      <c r="K164" s="44">
        <f>G164-I164</f>
        <v>38742521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36" t="s">
        <v>15</v>
      </c>
      <c r="B165" s="37" t="s">
        <v>4</v>
      </c>
      <c r="C165" s="43">
        <v>37232962</v>
      </c>
      <c r="D165" s="60"/>
      <c r="E165" s="44">
        <v>35367</v>
      </c>
      <c r="F165" s="44"/>
      <c r="G165" s="43">
        <f>+C165+E165</f>
        <v>37268329</v>
      </c>
      <c r="H165" s="43"/>
      <c r="I165" s="44">
        <v>15931066</v>
      </c>
      <c r="J165" s="43"/>
      <c r="K165" s="44">
        <f>G165-I165</f>
        <v>21337263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36" t="s">
        <v>101</v>
      </c>
      <c r="B166" s="37" t="s">
        <v>4</v>
      </c>
      <c r="C166" s="43">
        <v>125893</v>
      </c>
      <c r="D166" s="60"/>
      <c r="E166" s="44">
        <v>0</v>
      </c>
      <c r="F166" s="44"/>
      <c r="G166" s="43">
        <f t="shared" si="13"/>
        <v>125893</v>
      </c>
      <c r="H166" s="43"/>
      <c r="I166" s="44">
        <v>106247</v>
      </c>
      <c r="J166" s="43"/>
      <c r="K166" s="44">
        <f t="shared" si="14"/>
        <v>19646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36" t="s">
        <v>102</v>
      </c>
      <c r="B167" s="37" t="s">
        <v>4</v>
      </c>
      <c r="C167" s="43">
        <v>6444531</v>
      </c>
      <c r="D167" s="60"/>
      <c r="E167" s="44">
        <v>0</v>
      </c>
      <c r="F167" s="44"/>
      <c r="G167" s="43">
        <f t="shared" si="13"/>
        <v>6444531</v>
      </c>
      <c r="H167" s="43"/>
      <c r="I167" s="44">
        <v>3015523</v>
      </c>
      <c r="J167" s="43"/>
      <c r="K167" s="44">
        <f t="shared" si="14"/>
        <v>3429008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36" t="s">
        <v>103</v>
      </c>
      <c r="B168" s="37" t="s">
        <v>4</v>
      </c>
      <c r="C168" s="43">
        <v>105770</v>
      </c>
      <c r="D168" s="60"/>
      <c r="E168" s="44">
        <v>0</v>
      </c>
      <c r="F168" s="44"/>
      <c r="G168" s="43">
        <f t="shared" si="13"/>
        <v>105770</v>
      </c>
      <c r="H168" s="43"/>
      <c r="I168" s="44">
        <v>105649</v>
      </c>
      <c r="J168" s="43"/>
      <c r="K168" s="44">
        <f t="shared" si="14"/>
        <v>121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36" t="s">
        <v>104</v>
      </c>
      <c r="B169" s="37" t="s">
        <v>4</v>
      </c>
      <c r="C169" s="43">
        <v>11982008</v>
      </c>
      <c r="D169" s="60"/>
      <c r="E169" s="44">
        <v>0</v>
      </c>
      <c r="F169" s="44"/>
      <c r="G169" s="43">
        <f t="shared" si="13"/>
        <v>11982008</v>
      </c>
      <c r="H169" s="43"/>
      <c r="I169" s="44">
        <v>2243861</v>
      </c>
      <c r="J169" s="43"/>
      <c r="K169" s="44">
        <f t="shared" si="14"/>
        <v>9738147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36" t="s">
        <v>105</v>
      </c>
      <c r="B170" s="37" t="s">
        <v>4</v>
      </c>
      <c r="C170" s="43">
        <v>8616860</v>
      </c>
      <c r="D170" s="60"/>
      <c r="E170" s="44">
        <v>2023546</v>
      </c>
      <c r="F170" s="44"/>
      <c r="G170" s="43">
        <f t="shared" si="13"/>
        <v>10640406</v>
      </c>
      <c r="H170" s="43"/>
      <c r="I170" s="44">
        <v>585104</v>
      </c>
      <c r="J170" s="43"/>
      <c r="K170" s="44">
        <f t="shared" si="14"/>
        <v>10055302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36" t="s">
        <v>106</v>
      </c>
      <c r="B171" s="37" t="s">
        <v>4</v>
      </c>
      <c r="C171" s="43">
        <v>6135177</v>
      </c>
      <c r="D171" s="60"/>
      <c r="E171" s="44">
        <v>0</v>
      </c>
      <c r="F171" s="44"/>
      <c r="G171" s="43">
        <f t="shared" si="13"/>
        <v>6135177</v>
      </c>
      <c r="H171" s="43"/>
      <c r="I171" s="44">
        <v>2998431</v>
      </c>
      <c r="J171" s="43"/>
      <c r="K171" s="44">
        <f t="shared" si="14"/>
        <v>3136746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36" t="s">
        <v>108</v>
      </c>
      <c r="B172" s="37" t="s">
        <v>4</v>
      </c>
      <c r="C172" s="43">
        <v>976719</v>
      </c>
      <c r="D172" s="60"/>
      <c r="E172" s="44">
        <v>0</v>
      </c>
      <c r="F172" s="44"/>
      <c r="G172" s="43">
        <f t="shared" si="13"/>
        <v>976719</v>
      </c>
      <c r="H172" s="43"/>
      <c r="I172" s="44">
        <v>435023</v>
      </c>
      <c r="J172" s="43"/>
      <c r="K172" s="44">
        <f t="shared" si="14"/>
        <v>541696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36" t="s">
        <v>109</v>
      </c>
      <c r="B173" s="37" t="s">
        <v>4</v>
      </c>
      <c r="C173" s="43">
        <v>16570328</v>
      </c>
      <c r="D173" s="60"/>
      <c r="E173" s="44">
        <v>0</v>
      </c>
      <c r="F173" s="44"/>
      <c r="G173" s="43">
        <f t="shared" si="13"/>
        <v>16570328</v>
      </c>
      <c r="H173" s="43"/>
      <c r="I173" s="44">
        <v>6213874</v>
      </c>
      <c r="J173" s="43"/>
      <c r="K173" s="44">
        <f t="shared" si="14"/>
        <v>10356454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36" t="s">
        <v>110</v>
      </c>
      <c r="B174" s="37" t="s">
        <v>4</v>
      </c>
      <c r="C174" s="43">
        <v>1626977</v>
      </c>
      <c r="D174" s="60"/>
      <c r="E174" s="44">
        <v>305722</v>
      </c>
      <c r="F174" s="44"/>
      <c r="G174" s="43">
        <f t="shared" si="13"/>
        <v>1932699</v>
      </c>
      <c r="H174" s="43"/>
      <c r="I174" s="44">
        <v>568720</v>
      </c>
      <c r="J174" s="43"/>
      <c r="K174" s="44">
        <f t="shared" si="14"/>
        <v>1363979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36" t="s">
        <v>38</v>
      </c>
      <c r="B175" s="37" t="s">
        <v>4</v>
      </c>
      <c r="C175" s="43">
        <v>756602</v>
      </c>
      <c r="D175" s="60"/>
      <c r="E175" s="44">
        <v>0</v>
      </c>
      <c r="F175" s="44"/>
      <c r="G175" s="43">
        <f>+C175+E175</f>
        <v>756602</v>
      </c>
      <c r="H175" s="43"/>
      <c r="I175" s="44">
        <v>623711</v>
      </c>
      <c r="J175" s="43"/>
      <c r="K175" s="44">
        <f>G175-I175</f>
        <v>132891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36" t="s">
        <v>40</v>
      </c>
      <c r="B176" s="37" t="s">
        <v>4</v>
      </c>
      <c r="C176" s="43">
        <v>4801311</v>
      </c>
      <c r="D176" s="60"/>
      <c r="E176" s="44">
        <v>2977324</v>
      </c>
      <c r="F176" s="44"/>
      <c r="G176" s="43">
        <f>+C176+E176</f>
        <v>7778635</v>
      </c>
      <c r="H176" s="43"/>
      <c r="I176" s="44">
        <v>3781879</v>
      </c>
      <c r="J176" s="43"/>
      <c r="K176" s="44">
        <f>G176-I176</f>
        <v>3996756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36" t="s">
        <v>111</v>
      </c>
      <c r="B177" s="37" t="s">
        <v>4</v>
      </c>
      <c r="C177" s="43">
        <v>4619270</v>
      </c>
      <c r="D177" s="60"/>
      <c r="E177" s="44">
        <v>0</v>
      </c>
      <c r="F177" s="44"/>
      <c r="G177" s="43">
        <f t="shared" si="13"/>
        <v>4619270</v>
      </c>
      <c r="H177" s="43"/>
      <c r="I177" s="44">
        <v>2285900</v>
      </c>
      <c r="J177" s="43"/>
      <c r="K177" s="44">
        <f t="shared" si="14"/>
        <v>2333370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36" t="s">
        <v>184</v>
      </c>
      <c r="B178" s="37"/>
      <c r="C178" s="43">
        <v>18485000</v>
      </c>
      <c r="D178" s="60"/>
      <c r="E178" s="44">
        <v>0</v>
      </c>
      <c r="F178" s="44"/>
      <c r="G178" s="43">
        <f t="shared" si="13"/>
        <v>18485000</v>
      </c>
      <c r="H178" s="43"/>
      <c r="I178" s="44">
        <v>3234875</v>
      </c>
      <c r="J178" s="43"/>
      <c r="K178" s="44">
        <f t="shared" si="14"/>
        <v>15250125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36" t="s">
        <v>152</v>
      </c>
      <c r="B179" s="37" t="s">
        <v>4</v>
      </c>
      <c r="C179" s="44">
        <v>568203</v>
      </c>
      <c r="D179" s="60"/>
      <c r="E179" s="44">
        <v>0</v>
      </c>
      <c r="F179" s="44"/>
      <c r="G179" s="43">
        <f t="shared" si="13"/>
        <v>568203</v>
      </c>
      <c r="H179" s="43"/>
      <c r="I179" s="44">
        <v>316143</v>
      </c>
      <c r="J179" s="43"/>
      <c r="K179" s="44">
        <f t="shared" si="14"/>
        <v>252060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36" t="s">
        <v>112</v>
      </c>
      <c r="B180" s="37" t="s">
        <v>4</v>
      </c>
      <c r="C180" s="43">
        <v>108310</v>
      </c>
      <c r="D180" s="60"/>
      <c r="E180" s="44">
        <v>0</v>
      </c>
      <c r="F180" s="44"/>
      <c r="G180" s="43">
        <f t="shared" si="13"/>
        <v>108310</v>
      </c>
      <c r="H180" s="43"/>
      <c r="I180" s="44">
        <v>108310</v>
      </c>
      <c r="J180" s="43"/>
      <c r="K180" s="44">
        <f t="shared" si="14"/>
        <v>0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36" t="s">
        <v>113</v>
      </c>
      <c r="B181" s="37" t="s">
        <v>4</v>
      </c>
      <c r="C181" s="43">
        <v>2317043</v>
      </c>
      <c r="D181" s="60"/>
      <c r="E181" s="44">
        <v>0</v>
      </c>
      <c r="F181" s="44"/>
      <c r="G181" s="43">
        <f t="shared" si="13"/>
        <v>2317043</v>
      </c>
      <c r="H181" s="43"/>
      <c r="I181" s="44">
        <v>2100557</v>
      </c>
      <c r="J181" s="43"/>
      <c r="K181" s="44">
        <f t="shared" si="14"/>
        <v>216486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36" t="s">
        <v>114</v>
      </c>
      <c r="B182" s="37" t="s">
        <v>4</v>
      </c>
      <c r="C182" s="43">
        <v>808822</v>
      </c>
      <c r="D182" s="60"/>
      <c r="E182" s="44">
        <v>0</v>
      </c>
      <c r="F182" s="44"/>
      <c r="G182" s="43">
        <f t="shared" si="13"/>
        <v>808822</v>
      </c>
      <c r="H182" s="43"/>
      <c r="I182" s="44">
        <v>385008</v>
      </c>
      <c r="J182" s="43"/>
      <c r="K182" s="44">
        <f t="shared" si="14"/>
        <v>423814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36" t="s">
        <v>115</v>
      </c>
      <c r="B183" s="37" t="s">
        <v>4</v>
      </c>
      <c r="C183" s="43">
        <v>5099781</v>
      </c>
      <c r="D183" s="60"/>
      <c r="E183" s="44">
        <v>0</v>
      </c>
      <c r="F183" s="44"/>
      <c r="G183" s="43">
        <f t="shared" si="13"/>
        <v>5099781</v>
      </c>
      <c r="H183" s="43"/>
      <c r="I183" s="44">
        <v>3851307</v>
      </c>
      <c r="J183" s="43"/>
      <c r="K183" s="44">
        <f t="shared" si="14"/>
        <v>1248474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36" t="s">
        <v>222</v>
      </c>
      <c r="B184" s="37"/>
      <c r="C184" s="43">
        <v>1062500</v>
      </c>
      <c r="D184" s="60"/>
      <c r="E184" s="44">
        <v>0</v>
      </c>
      <c r="F184" s="44"/>
      <c r="G184" s="43">
        <f t="shared" si="13"/>
        <v>1062500</v>
      </c>
      <c r="H184" s="43"/>
      <c r="I184" s="44">
        <v>50000</v>
      </c>
      <c r="J184" s="43"/>
      <c r="K184" s="44">
        <f t="shared" si="14"/>
        <v>1012500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36" t="s">
        <v>116</v>
      </c>
      <c r="B185" s="37" t="s">
        <v>4</v>
      </c>
      <c r="C185" s="43">
        <v>2584235</v>
      </c>
      <c r="D185" s="60"/>
      <c r="E185" s="44">
        <v>0</v>
      </c>
      <c r="F185" s="44"/>
      <c r="G185" s="43">
        <f t="shared" si="13"/>
        <v>2584235</v>
      </c>
      <c r="H185" s="43"/>
      <c r="I185" s="44">
        <v>2152035</v>
      </c>
      <c r="J185" s="43"/>
      <c r="K185" s="44">
        <f t="shared" si="14"/>
        <v>432200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36" t="s">
        <v>117</v>
      </c>
      <c r="B186" s="37" t="s">
        <v>4</v>
      </c>
      <c r="C186" s="43">
        <v>752198</v>
      </c>
      <c r="D186" s="60"/>
      <c r="E186" s="44">
        <v>0</v>
      </c>
      <c r="F186" s="44"/>
      <c r="G186" s="43">
        <f t="shared" si="13"/>
        <v>752198</v>
      </c>
      <c r="H186" s="43"/>
      <c r="I186" s="44">
        <v>437405</v>
      </c>
      <c r="J186" s="43"/>
      <c r="K186" s="44">
        <f t="shared" si="14"/>
        <v>314793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36" t="s">
        <v>118</v>
      </c>
      <c r="B187" s="37" t="s">
        <v>4</v>
      </c>
      <c r="C187" s="43">
        <v>597826</v>
      </c>
      <c r="D187" s="60"/>
      <c r="E187" s="44">
        <v>0</v>
      </c>
      <c r="F187" s="44"/>
      <c r="G187" s="43">
        <f t="shared" si="13"/>
        <v>597826</v>
      </c>
      <c r="H187" s="43"/>
      <c r="I187" s="44">
        <v>238155</v>
      </c>
      <c r="J187" s="43"/>
      <c r="K187" s="44">
        <f t="shared" si="14"/>
        <v>359671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36" t="s">
        <v>119</v>
      </c>
      <c r="B188" s="37" t="s">
        <v>4</v>
      </c>
      <c r="C188" s="43">
        <v>114453</v>
      </c>
      <c r="D188" s="60"/>
      <c r="E188" s="44">
        <v>0</v>
      </c>
      <c r="F188" s="44"/>
      <c r="G188" s="43">
        <f t="shared" si="13"/>
        <v>114453</v>
      </c>
      <c r="H188" s="43"/>
      <c r="I188" s="44">
        <v>114453</v>
      </c>
      <c r="J188" s="43"/>
      <c r="K188" s="44">
        <f t="shared" si="14"/>
        <v>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36" t="s">
        <v>211</v>
      </c>
      <c r="B189" s="37" t="s">
        <v>4</v>
      </c>
      <c r="C189" s="43">
        <v>17535337</v>
      </c>
      <c r="D189" s="60"/>
      <c r="E189" s="44">
        <v>153376</v>
      </c>
      <c r="F189" s="44"/>
      <c r="G189" s="43">
        <f t="shared" si="13"/>
        <v>17688713</v>
      </c>
      <c r="H189" s="43"/>
      <c r="I189" s="44">
        <v>1752201</v>
      </c>
      <c r="J189" s="43"/>
      <c r="K189" s="44">
        <f t="shared" si="14"/>
        <v>15936512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36" t="s">
        <v>212</v>
      </c>
      <c r="B190" s="37" t="s">
        <v>4</v>
      </c>
      <c r="C190" s="43">
        <v>17861547</v>
      </c>
      <c r="D190" s="60"/>
      <c r="E190" s="44">
        <v>0</v>
      </c>
      <c r="F190" s="44"/>
      <c r="G190" s="43">
        <f t="shared" si="13"/>
        <v>17861547</v>
      </c>
      <c r="H190" s="43"/>
      <c r="I190" s="44">
        <v>2770037</v>
      </c>
      <c r="J190" s="43"/>
      <c r="K190" s="44">
        <f t="shared" si="14"/>
        <v>15091510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36" t="s">
        <v>120</v>
      </c>
      <c r="B191" s="37" t="s">
        <v>4</v>
      </c>
      <c r="C191" s="43">
        <v>602443</v>
      </c>
      <c r="D191" s="60"/>
      <c r="E191" s="44">
        <v>0</v>
      </c>
      <c r="F191" s="44"/>
      <c r="G191" s="43">
        <f t="shared" si="13"/>
        <v>602443</v>
      </c>
      <c r="H191" s="43"/>
      <c r="I191" s="44">
        <v>243645</v>
      </c>
      <c r="J191" s="43"/>
      <c r="K191" s="44">
        <f t="shared" si="14"/>
        <v>358798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36" t="s">
        <v>121</v>
      </c>
      <c r="B192" s="37" t="s">
        <v>4</v>
      </c>
      <c r="C192" s="43">
        <v>3547118</v>
      </c>
      <c r="D192" s="60"/>
      <c r="E192" s="44">
        <v>0</v>
      </c>
      <c r="F192" s="44"/>
      <c r="G192" s="43">
        <f t="shared" si="13"/>
        <v>3547118</v>
      </c>
      <c r="H192" s="43"/>
      <c r="I192" s="44">
        <v>3116509</v>
      </c>
      <c r="J192" s="43"/>
      <c r="K192" s="44">
        <f t="shared" si="14"/>
        <v>430609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36" t="s">
        <v>122</v>
      </c>
      <c r="B193" s="37" t="s">
        <v>4</v>
      </c>
      <c r="C193" s="43">
        <v>1046631</v>
      </c>
      <c r="D193" s="60"/>
      <c r="E193" s="44">
        <v>0</v>
      </c>
      <c r="F193" s="44"/>
      <c r="G193" s="43">
        <f t="shared" si="13"/>
        <v>1046631</v>
      </c>
      <c r="H193" s="43"/>
      <c r="I193" s="44">
        <v>823862</v>
      </c>
      <c r="J193" s="43"/>
      <c r="K193" s="44">
        <f t="shared" si="14"/>
        <v>222769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36" t="s">
        <v>123</v>
      </c>
      <c r="B194" s="37" t="s">
        <v>4</v>
      </c>
      <c r="C194" s="43">
        <v>9465350</v>
      </c>
      <c r="D194" s="58"/>
      <c r="E194" s="44">
        <v>0</v>
      </c>
      <c r="F194" s="44"/>
      <c r="G194" s="43">
        <f t="shared" si="13"/>
        <v>9465350</v>
      </c>
      <c r="H194" s="43"/>
      <c r="I194" s="44">
        <v>3387533</v>
      </c>
      <c r="J194" s="43"/>
      <c r="K194" s="44">
        <f t="shared" si="14"/>
        <v>6077817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36" t="s">
        <v>74</v>
      </c>
      <c r="B195" s="37" t="s">
        <v>4</v>
      </c>
      <c r="C195" s="43">
        <v>4321014</v>
      </c>
      <c r="D195" s="60"/>
      <c r="E195" s="44">
        <v>768238</v>
      </c>
      <c r="F195" s="44"/>
      <c r="G195" s="43">
        <f>+C195+E195</f>
        <v>5089252</v>
      </c>
      <c r="H195" s="43"/>
      <c r="I195" s="44">
        <v>2796276</v>
      </c>
      <c r="J195" s="43"/>
      <c r="K195" s="44">
        <f>G195-I195</f>
        <v>2292976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36" t="s">
        <v>124</v>
      </c>
      <c r="B196" s="37" t="s">
        <v>4</v>
      </c>
      <c r="C196" s="43">
        <v>486542</v>
      </c>
      <c r="D196" s="60"/>
      <c r="E196" s="44">
        <v>0</v>
      </c>
      <c r="F196" s="44"/>
      <c r="G196" s="43">
        <f t="shared" si="13"/>
        <v>486542</v>
      </c>
      <c r="H196" s="43"/>
      <c r="I196" s="44">
        <v>291925</v>
      </c>
      <c r="J196" s="43"/>
      <c r="K196" s="44">
        <f t="shared" si="14"/>
        <v>194617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36" t="s">
        <v>168</v>
      </c>
      <c r="B197" s="37"/>
      <c r="C197" s="43">
        <v>23431274</v>
      </c>
      <c r="D197" s="60"/>
      <c r="E197" s="44">
        <v>1704838</v>
      </c>
      <c r="F197" s="44"/>
      <c r="G197" s="43">
        <f t="shared" si="13"/>
        <v>25136112</v>
      </c>
      <c r="H197" s="43"/>
      <c r="I197" s="44">
        <v>1214185</v>
      </c>
      <c r="J197" s="43"/>
      <c r="K197" s="44">
        <f t="shared" si="14"/>
        <v>23921927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36" t="s">
        <v>125</v>
      </c>
      <c r="B198" s="37" t="s">
        <v>4</v>
      </c>
      <c r="C198" s="43">
        <v>707928</v>
      </c>
      <c r="D198" s="60"/>
      <c r="E198" s="44">
        <v>0</v>
      </c>
      <c r="F198" s="44"/>
      <c r="G198" s="43">
        <f t="shared" si="13"/>
        <v>707928</v>
      </c>
      <c r="H198" s="43"/>
      <c r="I198" s="44">
        <v>197550</v>
      </c>
      <c r="J198" s="43"/>
      <c r="K198" s="44">
        <f t="shared" si="14"/>
        <v>510378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36" t="s">
        <v>218</v>
      </c>
      <c r="B199" s="37"/>
      <c r="C199" s="43">
        <v>1437877</v>
      </c>
      <c r="D199" s="60"/>
      <c r="E199" s="44">
        <v>10091865</v>
      </c>
      <c r="F199" s="44"/>
      <c r="G199" s="43">
        <f t="shared" si="13"/>
        <v>11529742</v>
      </c>
      <c r="H199" s="43"/>
      <c r="I199" s="44">
        <v>0</v>
      </c>
      <c r="J199" s="43"/>
      <c r="K199" s="44">
        <f t="shared" si="14"/>
        <v>11529742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36" t="s">
        <v>153</v>
      </c>
      <c r="B200" s="37"/>
      <c r="C200" s="43">
        <v>44720190</v>
      </c>
      <c r="D200" s="60"/>
      <c r="E200" s="44">
        <v>120955</v>
      </c>
      <c r="F200" s="44"/>
      <c r="G200" s="43">
        <f t="shared" si="13"/>
        <v>44841145</v>
      </c>
      <c r="H200" s="43"/>
      <c r="I200" s="44">
        <v>4444881</v>
      </c>
      <c r="J200" s="43"/>
      <c r="K200" s="44">
        <f t="shared" si="14"/>
        <v>40396264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36" t="s">
        <v>187</v>
      </c>
      <c r="B201" s="37"/>
      <c r="C201" s="43">
        <v>582420</v>
      </c>
      <c r="D201" s="60"/>
      <c r="E201" s="44">
        <v>0</v>
      </c>
      <c r="F201" s="44"/>
      <c r="G201" s="43">
        <f t="shared" si="13"/>
        <v>582420</v>
      </c>
      <c r="H201" s="43"/>
      <c r="I201" s="44">
        <v>101924</v>
      </c>
      <c r="J201" s="43"/>
      <c r="K201" s="44">
        <f t="shared" si="14"/>
        <v>480496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36" t="s">
        <v>127</v>
      </c>
      <c r="B202" s="37" t="s">
        <v>4</v>
      </c>
      <c r="C202" s="43">
        <v>70492</v>
      </c>
      <c r="D202" s="60"/>
      <c r="E202" s="44">
        <v>0</v>
      </c>
      <c r="F202" s="44"/>
      <c r="G202" s="43">
        <f>+C202+E202</f>
        <v>70492</v>
      </c>
      <c r="H202" s="43"/>
      <c r="I202" s="44">
        <v>70492</v>
      </c>
      <c r="J202" s="43"/>
      <c r="K202" s="44">
        <f>G202-I202</f>
        <v>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36" t="s">
        <v>128</v>
      </c>
      <c r="B203" s="37" t="s">
        <v>4</v>
      </c>
      <c r="C203" s="43">
        <v>6830087</v>
      </c>
      <c r="D203" s="58"/>
      <c r="E203" s="44">
        <v>0</v>
      </c>
      <c r="F203" s="40"/>
      <c r="G203" s="43">
        <f>+C203+E203</f>
        <v>6830087</v>
      </c>
      <c r="H203" s="43"/>
      <c r="I203" s="44">
        <v>4488103</v>
      </c>
      <c r="J203" s="43"/>
      <c r="K203" s="44">
        <f>G203-I203</f>
        <v>2341984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36" t="s">
        <v>129</v>
      </c>
      <c r="B204" s="37" t="s">
        <v>4</v>
      </c>
      <c r="C204" s="43">
        <v>3172381</v>
      </c>
      <c r="D204" s="60"/>
      <c r="E204" s="44">
        <v>0</v>
      </c>
      <c r="F204" s="44"/>
      <c r="G204" s="43">
        <f t="shared" si="13"/>
        <v>3172381</v>
      </c>
      <c r="H204" s="43"/>
      <c r="I204" s="44">
        <v>1397226</v>
      </c>
      <c r="J204" s="43"/>
      <c r="K204" s="44">
        <f t="shared" si="14"/>
        <v>1775155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36" t="s">
        <v>130</v>
      </c>
      <c r="B205" s="37"/>
      <c r="C205" s="43">
        <v>1664423</v>
      </c>
      <c r="D205" s="60"/>
      <c r="E205" s="44">
        <v>0</v>
      </c>
      <c r="F205" s="44"/>
      <c r="G205" s="43">
        <f t="shared" si="13"/>
        <v>1664423</v>
      </c>
      <c r="H205" s="43"/>
      <c r="I205" s="44">
        <v>1125819</v>
      </c>
      <c r="J205" s="43"/>
      <c r="K205" s="44">
        <f t="shared" si="14"/>
        <v>538604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36" t="s">
        <v>223</v>
      </c>
      <c r="B206" s="60"/>
      <c r="C206" s="43">
        <v>1141211</v>
      </c>
      <c r="D206" s="60"/>
      <c r="E206" s="44">
        <v>0</v>
      </c>
      <c r="F206" s="44"/>
      <c r="G206" s="43">
        <f>+C206+E206</f>
        <v>1141211</v>
      </c>
      <c r="H206" s="43"/>
      <c r="I206" s="44">
        <v>1019243</v>
      </c>
      <c r="J206" s="43"/>
      <c r="K206" s="44">
        <f>G206-I206</f>
        <v>121968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36" t="s">
        <v>225</v>
      </c>
      <c r="B207" s="60"/>
      <c r="C207" s="43">
        <v>3741108</v>
      </c>
      <c r="D207" s="58"/>
      <c r="E207" s="44">
        <v>0</v>
      </c>
      <c r="F207" s="44"/>
      <c r="G207" s="43">
        <f>+C207+E207</f>
        <v>3741108</v>
      </c>
      <c r="H207" s="43"/>
      <c r="I207" s="44">
        <v>1518029</v>
      </c>
      <c r="J207" s="43"/>
      <c r="K207" s="44">
        <f>G207-I207</f>
        <v>2223079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36" t="s">
        <v>131</v>
      </c>
      <c r="B208" s="37" t="s">
        <v>4</v>
      </c>
      <c r="C208" s="43">
        <v>2929727</v>
      </c>
      <c r="D208" s="60"/>
      <c r="E208" s="44">
        <v>0</v>
      </c>
      <c r="F208" s="44"/>
      <c r="G208" s="43">
        <f t="shared" si="13"/>
        <v>2929727</v>
      </c>
      <c r="H208" s="43"/>
      <c r="I208" s="44">
        <v>482436</v>
      </c>
      <c r="J208" s="43"/>
      <c r="K208" s="44">
        <f t="shared" si="14"/>
        <v>2447291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36" t="s">
        <v>185</v>
      </c>
      <c r="B209" s="37"/>
      <c r="C209" s="43">
        <v>3690692</v>
      </c>
      <c r="D209" s="60"/>
      <c r="E209" s="44">
        <v>0</v>
      </c>
      <c r="F209" s="44"/>
      <c r="G209" s="43">
        <f t="shared" si="13"/>
        <v>3690692</v>
      </c>
      <c r="H209" s="43"/>
      <c r="I209" s="44">
        <v>645871</v>
      </c>
      <c r="J209" s="43"/>
      <c r="K209" s="44">
        <f t="shared" si="14"/>
        <v>3044821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36" t="s">
        <v>132</v>
      </c>
      <c r="B210" s="37" t="s">
        <v>4</v>
      </c>
      <c r="C210" s="43">
        <v>29666742</v>
      </c>
      <c r="D210" s="60"/>
      <c r="E210" s="44">
        <v>12452425</v>
      </c>
      <c r="F210" s="44"/>
      <c r="G210" s="43">
        <f t="shared" si="13"/>
        <v>42119167</v>
      </c>
      <c r="H210" s="43"/>
      <c r="I210" s="44">
        <v>15262554</v>
      </c>
      <c r="J210" s="43"/>
      <c r="K210" s="44">
        <f t="shared" si="14"/>
        <v>26856613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36" t="s">
        <v>133</v>
      </c>
      <c r="B211" s="37" t="s">
        <v>4</v>
      </c>
      <c r="C211" s="43">
        <v>380036</v>
      </c>
      <c r="D211" s="60"/>
      <c r="E211" s="44">
        <v>0</v>
      </c>
      <c r="F211" s="44"/>
      <c r="G211" s="43">
        <f t="shared" si="13"/>
        <v>380036</v>
      </c>
      <c r="H211" s="43"/>
      <c r="I211" s="44">
        <v>187929</v>
      </c>
      <c r="J211" s="43"/>
      <c r="K211" s="44">
        <f t="shared" si="14"/>
        <v>192107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36" t="s">
        <v>134</v>
      </c>
      <c r="B212" s="37" t="s">
        <v>4</v>
      </c>
      <c r="C212" s="43">
        <v>63488772</v>
      </c>
      <c r="D212" s="60"/>
      <c r="E212" s="44">
        <v>3595273</v>
      </c>
      <c r="F212" s="44"/>
      <c r="G212" s="43">
        <f t="shared" si="13"/>
        <v>67084045</v>
      </c>
      <c r="H212" s="43"/>
      <c r="I212" s="44">
        <v>14150047</v>
      </c>
      <c r="J212" s="43"/>
      <c r="K212" s="44">
        <f t="shared" si="14"/>
        <v>52933998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36" t="s">
        <v>135</v>
      </c>
      <c r="B213" s="37" t="s">
        <v>4</v>
      </c>
      <c r="C213" s="43">
        <v>23242681</v>
      </c>
      <c r="D213" s="60"/>
      <c r="E213" s="44">
        <v>0</v>
      </c>
      <c r="F213" s="44"/>
      <c r="G213" s="43">
        <f t="shared" si="13"/>
        <v>23242681</v>
      </c>
      <c r="H213" s="43"/>
      <c r="I213" s="44">
        <v>3253655</v>
      </c>
      <c r="J213" s="43"/>
      <c r="K213" s="44">
        <f t="shared" si="14"/>
        <v>19989026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36" t="s">
        <v>136</v>
      </c>
      <c r="B214" s="37" t="s">
        <v>4</v>
      </c>
      <c r="C214" s="43">
        <v>72695</v>
      </c>
      <c r="D214" s="60"/>
      <c r="E214" s="44">
        <v>0</v>
      </c>
      <c r="F214" s="44"/>
      <c r="G214" s="43">
        <f t="shared" si="13"/>
        <v>72695</v>
      </c>
      <c r="H214" s="43"/>
      <c r="I214" s="44">
        <v>47251</v>
      </c>
      <c r="J214" s="43"/>
      <c r="K214" s="44">
        <f t="shared" si="14"/>
        <v>25444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36" t="s">
        <v>137</v>
      </c>
      <c r="B215" s="37" t="s">
        <v>4</v>
      </c>
      <c r="C215" s="43">
        <v>1120263</v>
      </c>
      <c r="D215" s="60"/>
      <c r="E215" s="44">
        <v>0</v>
      </c>
      <c r="F215" s="44"/>
      <c r="G215" s="43">
        <f t="shared" si="13"/>
        <v>1120263</v>
      </c>
      <c r="H215" s="43"/>
      <c r="I215" s="44">
        <v>535922</v>
      </c>
      <c r="J215" s="43"/>
      <c r="K215" s="44">
        <f t="shared" si="14"/>
        <v>584341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36" t="s">
        <v>138</v>
      </c>
      <c r="B216" s="37" t="s">
        <v>4</v>
      </c>
      <c r="C216" s="43">
        <v>18228041</v>
      </c>
      <c r="D216" s="58"/>
      <c r="E216" s="44">
        <v>0</v>
      </c>
      <c r="F216" s="39"/>
      <c r="G216" s="43">
        <f t="shared" si="13"/>
        <v>18228041</v>
      </c>
      <c r="H216" s="43"/>
      <c r="I216" s="44">
        <v>4555846</v>
      </c>
      <c r="J216" s="43"/>
      <c r="K216" s="44">
        <f t="shared" si="14"/>
        <v>13672195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36" t="s">
        <v>224</v>
      </c>
      <c r="B217" s="60"/>
      <c r="C217" s="43">
        <v>4593784</v>
      </c>
      <c r="D217" s="58"/>
      <c r="E217" s="44">
        <v>-4593784</v>
      </c>
      <c r="F217" s="40"/>
      <c r="G217" s="43">
        <f>+C217+E217</f>
        <v>0</v>
      </c>
      <c r="H217" s="43"/>
      <c r="I217" s="44">
        <v>0</v>
      </c>
      <c r="J217" s="43"/>
      <c r="K217" s="44">
        <f>G217-I217</f>
        <v>0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36" t="s">
        <v>139</v>
      </c>
      <c r="B218" s="37" t="s">
        <v>4</v>
      </c>
      <c r="C218" s="43">
        <v>3146615</v>
      </c>
      <c r="D218" s="60"/>
      <c r="E218" s="44">
        <v>0</v>
      </c>
      <c r="F218" s="44"/>
      <c r="G218" s="43">
        <f t="shared" si="13"/>
        <v>3146615</v>
      </c>
      <c r="H218" s="43"/>
      <c r="I218" s="44">
        <v>563444</v>
      </c>
      <c r="J218" s="43"/>
      <c r="K218" s="44">
        <f t="shared" si="14"/>
        <v>2583171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36" t="s">
        <v>140</v>
      </c>
      <c r="B219" s="37" t="s">
        <v>4</v>
      </c>
      <c r="C219" s="43">
        <v>14978643</v>
      </c>
      <c r="D219" s="60"/>
      <c r="E219" s="44">
        <v>781030</v>
      </c>
      <c r="F219" s="44"/>
      <c r="G219" s="43">
        <f t="shared" si="13"/>
        <v>15759673</v>
      </c>
      <c r="H219" s="43"/>
      <c r="I219" s="44">
        <v>2437688</v>
      </c>
      <c r="J219" s="43"/>
      <c r="K219" s="44">
        <f t="shared" si="14"/>
        <v>13321985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36" t="s">
        <v>99</v>
      </c>
      <c r="B220" s="37" t="s">
        <v>4</v>
      </c>
      <c r="C220" s="43">
        <v>13329</v>
      </c>
      <c r="D220" s="58"/>
      <c r="E220" s="44">
        <v>0</v>
      </c>
      <c r="F220" s="40"/>
      <c r="G220" s="43">
        <f t="shared" si="13"/>
        <v>13329</v>
      </c>
      <c r="H220" s="43"/>
      <c r="I220" s="44">
        <v>13329</v>
      </c>
      <c r="J220" s="43"/>
      <c r="K220" s="44">
        <f t="shared" si="14"/>
        <v>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36" t="s">
        <v>6</v>
      </c>
      <c r="B221" s="37" t="s">
        <v>4</v>
      </c>
      <c r="C221" s="43"/>
      <c r="D221" s="60"/>
      <c r="E221" s="44"/>
      <c r="F221" s="44"/>
      <c r="G221" s="43"/>
      <c r="H221" s="43"/>
      <c r="I221" s="44"/>
      <c r="J221" s="43"/>
      <c r="K221" s="4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47" t="s">
        <v>7</v>
      </c>
      <c r="B222" s="37" t="s">
        <v>4</v>
      </c>
      <c r="C222" s="48">
        <v>3969804</v>
      </c>
      <c r="D222" s="61"/>
      <c r="E222" s="49">
        <v>0</v>
      </c>
      <c r="F222" s="48"/>
      <c r="G222" s="50">
        <f>+C222+E222</f>
        <v>3969804</v>
      </c>
      <c r="H222" s="43"/>
      <c r="I222" s="49">
        <v>1389431</v>
      </c>
      <c r="J222" s="43"/>
      <c r="K222" s="44">
        <f>G222-I222</f>
        <v>2580373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36" t="s">
        <v>8</v>
      </c>
      <c r="B223" s="37" t="s">
        <v>4</v>
      </c>
      <c r="C223" s="51">
        <v>25679584</v>
      </c>
      <c r="D223" s="58"/>
      <c r="E223" s="46">
        <v>0</v>
      </c>
      <c r="F223" s="40"/>
      <c r="G223" s="51">
        <f t="shared" si="13"/>
        <v>25679584</v>
      </c>
      <c r="H223" s="43"/>
      <c r="I223" s="46">
        <v>13481782</v>
      </c>
      <c r="J223" s="43"/>
      <c r="K223" s="46">
        <f>G223-I223</f>
        <v>12197802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36"/>
      <c r="B224" s="37" t="s">
        <v>4</v>
      </c>
      <c r="C224" s="48"/>
      <c r="D224" s="60"/>
      <c r="E224" s="48"/>
      <c r="F224" s="44"/>
      <c r="G224" s="50"/>
      <c r="H224" s="43"/>
      <c r="I224" s="48"/>
      <c r="J224" s="43"/>
      <c r="K224" s="4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36" t="s">
        <v>142</v>
      </c>
      <c r="B225" s="37" t="s">
        <v>4</v>
      </c>
      <c r="C225" s="51">
        <f>SUM(C162:C223)</f>
        <v>516932652</v>
      </c>
      <c r="D225" s="60"/>
      <c r="E225" s="51">
        <f>SUM(E162:E223)</f>
        <v>31251070</v>
      </c>
      <c r="F225" s="44"/>
      <c r="G225" s="51">
        <f>+C225+E225</f>
        <v>548183722</v>
      </c>
      <c r="H225" s="43"/>
      <c r="I225" s="51">
        <f>SUM(I162:I223)</f>
        <v>147322145</v>
      </c>
      <c r="J225" s="43"/>
      <c r="K225" s="46">
        <f>G225-I225</f>
        <v>400861577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36"/>
      <c r="B226" s="37" t="s">
        <v>4</v>
      </c>
      <c r="C226" s="43"/>
      <c r="D226" s="60"/>
      <c r="E226" s="43"/>
      <c r="F226" s="44"/>
      <c r="G226" s="43"/>
      <c r="H226" s="43"/>
      <c r="I226" s="43"/>
      <c r="J226" s="43"/>
      <c r="K226" s="4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36" t="s">
        <v>193</v>
      </c>
      <c r="B227" s="37" t="s">
        <v>4</v>
      </c>
      <c r="C227" s="43" t="s">
        <v>155</v>
      </c>
      <c r="D227" s="60"/>
      <c r="E227" s="43"/>
      <c r="F227" s="44" t="s">
        <v>4</v>
      </c>
      <c r="G227" s="43" t="s">
        <v>4</v>
      </c>
      <c r="H227" s="43" t="s">
        <v>4</v>
      </c>
      <c r="I227" s="43"/>
      <c r="J227" s="43"/>
      <c r="K227" s="4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36" t="s">
        <v>167</v>
      </c>
      <c r="B228" s="37" t="s">
        <v>4</v>
      </c>
      <c r="C228" s="43">
        <f>207439723-16000+14361</f>
        <v>207438084</v>
      </c>
      <c r="D228" s="58" t="s">
        <v>214</v>
      </c>
      <c r="E228" s="44">
        <f>15427703-640980+951811+196306+687812-9697460</f>
        <v>6925192</v>
      </c>
      <c r="F228" s="63" t="s">
        <v>229</v>
      </c>
      <c r="G228" s="43">
        <f>+C228+E228</f>
        <v>214363276</v>
      </c>
      <c r="H228" s="43"/>
      <c r="I228" s="44">
        <f>177313463-15652940</f>
        <v>161660523</v>
      </c>
      <c r="J228" s="43"/>
      <c r="K228" s="44">
        <f>G228-I228</f>
        <v>52702753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36" t="s">
        <v>154</v>
      </c>
      <c r="B229" s="37"/>
      <c r="C229" s="43">
        <v>37082741</v>
      </c>
      <c r="D229" s="60"/>
      <c r="E229" s="44">
        <v>0</v>
      </c>
      <c r="F229" s="39"/>
      <c r="G229" s="43">
        <f>+C229+E229</f>
        <v>37082741</v>
      </c>
      <c r="H229" s="43"/>
      <c r="I229" s="44">
        <v>15652940</v>
      </c>
      <c r="J229" s="43"/>
      <c r="K229" s="44">
        <f>G229-I229</f>
        <v>21429801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36" t="s">
        <v>190</v>
      </c>
      <c r="B230" s="37"/>
      <c r="C230" s="43">
        <f>3802732+16000</f>
        <v>3818732</v>
      </c>
      <c r="D230" s="58" t="s">
        <v>215</v>
      </c>
      <c r="E230" s="44">
        <f>640980-25000</f>
        <v>615980</v>
      </c>
      <c r="F230" s="63" t="s">
        <v>232</v>
      </c>
      <c r="G230" s="43">
        <f>+C230+E230</f>
        <v>4434712</v>
      </c>
      <c r="H230" s="43"/>
      <c r="I230" s="44">
        <v>0</v>
      </c>
      <c r="J230" s="43"/>
      <c r="K230" s="44">
        <f>G230-I230</f>
        <v>4434712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36" t="s">
        <v>9</v>
      </c>
      <c r="B231" s="37" t="s">
        <v>4</v>
      </c>
      <c r="C231" s="45">
        <v>133795675</v>
      </c>
      <c r="D231" s="60"/>
      <c r="E231" s="52">
        <v>3288613</v>
      </c>
      <c r="F231" s="44"/>
      <c r="G231" s="45">
        <f>+C231+E231</f>
        <v>137084288</v>
      </c>
      <c r="H231" s="43"/>
      <c r="I231" s="52">
        <v>130269710</v>
      </c>
      <c r="J231" s="43"/>
      <c r="K231" s="46">
        <f>G231-I231</f>
        <v>6814578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36"/>
      <c r="B232" s="37" t="s">
        <v>4</v>
      </c>
      <c r="C232" s="43"/>
      <c r="D232" s="60"/>
      <c r="E232" s="43"/>
      <c r="F232" s="44"/>
      <c r="G232" s="43"/>
      <c r="H232" s="43"/>
      <c r="I232" s="43"/>
      <c r="J232" s="43"/>
      <c r="K232" s="4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36" t="s">
        <v>143</v>
      </c>
      <c r="B233" s="37" t="s">
        <v>4</v>
      </c>
      <c r="C233" s="45">
        <f>SUM(C228:C232)</f>
        <v>382135232</v>
      </c>
      <c r="D233" s="60"/>
      <c r="E233" s="45">
        <f>SUM(E228:E232)</f>
        <v>10829785</v>
      </c>
      <c r="F233" s="44"/>
      <c r="G233" s="45">
        <f>+C233+E233</f>
        <v>392965017</v>
      </c>
      <c r="H233" s="43"/>
      <c r="I233" s="45">
        <f>SUM(I228:I232)</f>
        <v>307583173</v>
      </c>
      <c r="J233" s="43"/>
      <c r="K233" s="46">
        <f>G233-I233</f>
        <v>85381844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36"/>
      <c r="B234" s="37" t="s">
        <v>4</v>
      </c>
      <c r="C234" s="43"/>
      <c r="D234" s="60"/>
      <c r="E234" s="43"/>
      <c r="F234" s="44"/>
      <c r="G234" s="43"/>
      <c r="H234" s="43"/>
      <c r="I234" s="43"/>
      <c r="J234" s="43"/>
      <c r="K234" s="4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14" customFormat="1" ht="14.25" thickBot="1">
      <c r="A235" s="41" t="s">
        <v>144</v>
      </c>
      <c r="B235" s="37" t="s">
        <v>4</v>
      </c>
      <c r="C235" s="53">
        <f>+C233+C225+C160</f>
        <v>1550237085</v>
      </c>
      <c r="D235" s="59"/>
      <c r="E235" s="53">
        <f>+E233+E225+E160</f>
        <v>60901340</v>
      </c>
      <c r="F235" s="42"/>
      <c r="G235" s="53">
        <f>+C235+E235</f>
        <v>1611138425</v>
      </c>
      <c r="H235" s="41"/>
      <c r="I235" s="53">
        <f>+I233+I225+I160</f>
        <v>735933818</v>
      </c>
      <c r="J235" s="41"/>
      <c r="K235" s="53">
        <f>G235-I235</f>
        <v>875204607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</row>
    <row r="236" spans="1:241" s="9" customFormat="1" ht="14.25" thickTop="1">
      <c r="A236" s="36"/>
      <c r="B236" s="37" t="s">
        <v>4</v>
      </c>
      <c r="C236" s="36"/>
      <c r="D236" s="58"/>
      <c r="E236" s="38"/>
      <c r="F236" s="40"/>
      <c r="G236" s="36"/>
      <c r="H236" s="36"/>
      <c r="I236" s="38"/>
      <c r="J236" s="36"/>
      <c r="K236" s="4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11" ht="13.5" customHeight="1">
      <c r="A237" s="66" t="s">
        <v>233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</row>
    <row r="238" spans="1:11" ht="13.5" customHeight="1">
      <c r="A238" s="66" t="s">
        <v>234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</row>
    <row r="239" spans="1:11" ht="13.5" customHeight="1">
      <c r="A239" s="66" t="s">
        <v>235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</row>
    <row r="240" spans="1:11" ht="25.5" customHeight="1">
      <c r="A240" s="65" t="s">
        <v>236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</row>
    <row r="241" spans="1:11" ht="13.5" customHeight="1">
      <c r="A241" s="66" t="s">
        <v>237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</row>
    <row r="242" spans="1:241" s="9" customFormat="1" ht="13.5" customHeight="1">
      <c r="A242" s="64" t="s">
        <v>238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241" s="9" customFormat="1" ht="13.5" customHeight="1">
      <c r="A243" s="64" t="s">
        <v>239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241" s="9" customFormat="1" ht="13.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</row>
    <row r="245" spans="1:241" s="9" customFormat="1" ht="13.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</row>
    <row r="246" spans="1:241" s="9" customFormat="1" ht="13.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</row>
    <row r="247" spans="1:241" s="9" customFormat="1" ht="1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2">
      <c r="A250" s="63"/>
      <c r="B250" s="63"/>
      <c r="C250" s="63"/>
      <c r="D250" s="58"/>
      <c r="E250" s="63"/>
      <c r="F250" s="63"/>
      <c r="G250" s="63"/>
      <c r="H250" s="63"/>
      <c r="I250" s="63"/>
      <c r="J250" s="63"/>
      <c r="K250" s="6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7"/>
      <c r="B251" s="8"/>
      <c r="D251" s="10"/>
      <c r="E251" s="7"/>
      <c r="F251" s="16"/>
      <c r="H251" s="7"/>
      <c r="I251" s="10"/>
      <c r="J251" s="7"/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"/>
      <c r="B252" s="7"/>
      <c r="C252" s="7"/>
      <c r="D252" s="10"/>
      <c r="E252" s="11"/>
      <c r="F252" s="16"/>
      <c r="G252" s="7"/>
      <c r="H252" s="7"/>
      <c r="I252" s="10"/>
      <c r="J252" s="7"/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7"/>
      <c r="B253" s="7"/>
      <c r="C253" s="7"/>
      <c r="D253" s="10"/>
      <c r="E253" s="11"/>
      <c r="F253" s="16"/>
      <c r="G253" s="7"/>
      <c r="H253" s="7"/>
      <c r="I253" s="10"/>
      <c r="J253" s="7"/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1.25">
      <c r="A254" s="7"/>
      <c r="B254" s="7"/>
      <c r="C254" s="7"/>
      <c r="D254" s="10"/>
      <c r="E254" s="11"/>
      <c r="F254" s="16"/>
      <c r="G254" s="7"/>
      <c r="H254" s="7"/>
      <c r="I254" s="10"/>
      <c r="J254" s="7"/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7"/>
      <c r="B255" s="7"/>
      <c r="C255" s="7"/>
      <c r="D255" s="10"/>
      <c r="E255" s="11"/>
      <c r="F255" s="16"/>
      <c r="G255" s="7"/>
      <c r="H255" s="7"/>
      <c r="I255" s="10"/>
      <c r="J255" s="7"/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7"/>
      <c r="B256" s="7"/>
      <c r="C256" s="7"/>
      <c r="D256" s="10"/>
      <c r="E256" s="11"/>
      <c r="F256" s="16"/>
      <c r="G256" s="7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0"/>
      <c r="E257" s="11"/>
      <c r="F257" s="16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7"/>
      <c r="B258" s="7"/>
      <c r="C258" s="7"/>
      <c r="D258" s="10"/>
      <c r="E258" s="11"/>
      <c r="F258" s="16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24" customHeight="1">
      <c r="A259" s="7"/>
      <c r="B259" s="7"/>
      <c r="C259" s="7"/>
      <c r="D259" s="10"/>
      <c r="E259" s="11"/>
      <c r="F259" s="16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7"/>
      <c r="B260" s="7"/>
      <c r="C260" s="7"/>
      <c r="D260" s="10"/>
      <c r="E260" s="11"/>
      <c r="F260" s="16"/>
      <c r="G260" s="7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1"/>
      <c r="B261" s="1"/>
      <c r="C261" s="1"/>
      <c r="D261" s="3"/>
      <c r="E261" s="2"/>
      <c r="F261" s="15"/>
      <c r="G261" s="1"/>
      <c r="H261" s="1"/>
      <c r="I261" s="3"/>
      <c r="J261" s="1"/>
      <c r="K261" s="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1"/>
      <c r="B262" s="1"/>
      <c r="C262" s="1"/>
      <c r="D262" s="3"/>
      <c r="E262" s="2"/>
      <c r="F262" s="15"/>
      <c r="G262" s="1"/>
      <c r="H262" s="1"/>
      <c r="I262" s="3"/>
      <c r="J262" s="1"/>
      <c r="K262" s="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1"/>
      <c r="B263" s="1"/>
      <c r="C263" s="1"/>
      <c r="D263" s="3"/>
      <c r="E263" s="2"/>
      <c r="F263" s="15"/>
      <c r="G263" s="1"/>
      <c r="H263" s="1"/>
      <c r="I263" s="3"/>
      <c r="J263" s="1"/>
      <c r="K263" s="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1"/>
      <c r="B264" s="1"/>
      <c r="C264" s="1"/>
      <c r="D264" s="3"/>
      <c r="E264" s="2"/>
      <c r="F264" s="15"/>
      <c r="G264" s="1"/>
      <c r="H264" s="1"/>
      <c r="I264" s="3"/>
      <c r="J264" s="1"/>
      <c r="K264" s="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1"/>
      <c r="B265" s="1"/>
      <c r="C265" s="1"/>
      <c r="D265" s="3"/>
      <c r="E265" s="2"/>
      <c r="F265" s="15"/>
      <c r="G265" s="1"/>
      <c r="H265" s="1"/>
      <c r="I265" s="3"/>
      <c r="J265" s="1"/>
      <c r="K265" s="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3"/>
      <c r="E266" s="2"/>
      <c r="F266" s="15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3"/>
      <c r="E267" s="2"/>
      <c r="F267" s="15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3"/>
      <c r="E268" s="2"/>
      <c r="F268" s="15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1"/>
      <c r="B269" s="1"/>
      <c r="C269" s="1"/>
      <c r="D269" s="3"/>
      <c r="E269" s="2"/>
      <c r="F269" s="15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1.25">
      <c r="A270" s="1"/>
      <c r="B270" s="1"/>
      <c r="C270" s="1"/>
      <c r="D270" s="3"/>
      <c r="E270" s="2"/>
      <c r="F270" s="15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3"/>
      <c r="E271" s="2"/>
      <c r="F271" s="15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3"/>
      <c r="E272" s="2"/>
      <c r="F272" s="15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3"/>
      <c r="E273" s="2"/>
      <c r="F273" s="15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3"/>
      <c r="E274" s="2"/>
      <c r="F274" s="15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3"/>
      <c r="E275" s="2"/>
      <c r="F275" s="15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3"/>
      <c r="E276" s="2"/>
      <c r="F276" s="15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24" customHeight="1">
      <c r="A277" s="1"/>
      <c r="B277" s="1"/>
      <c r="C277" s="1"/>
      <c r="D277" s="3"/>
      <c r="E277" s="2"/>
      <c r="F277" s="15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3"/>
      <c r="E278" s="2"/>
      <c r="F278" s="15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1.25">
      <c r="A279" s="1"/>
      <c r="B279" s="1"/>
      <c r="C279" s="1"/>
      <c r="D279" s="3"/>
      <c r="E279" s="2"/>
      <c r="F279" s="15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1.25">
      <c r="A280" s="1"/>
      <c r="B280" s="1"/>
      <c r="C280" s="1"/>
      <c r="D280" s="3"/>
      <c r="E280" s="2"/>
      <c r="F280" s="15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1.25">
      <c r="A281" s="1"/>
      <c r="B281" s="1"/>
      <c r="C281" s="1"/>
      <c r="D281" s="3"/>
      <c r="E281" s="2"/>
      <c r="F281" s="15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1.25">
      <c r="A282" s="1"/>
      <c r="B282" s="1"/>
      <c r="C282" s="1"/>
      <c r="D282" s="3"/>
      <c r="E282" s="2"/>
      <c r="F282" s="15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1.25">
      <c r="A283" s="1"/>
      <c r="B283" s="1"/>
      <c r="C283" s="1"/>
      <c r="D283" s="3"/>
      <c r="E283" s="2"/>
      <c r="F283" s="15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1.25">
      <c r="A284" s="1"/>
      <c r="B284" s="1"/>
      <c r="C284" s="1"/>
      <c r="D284" s="3"/>
      <c r="E284" s="2"/>
      <c r="F284" s="15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1.25">
      <c r="A285" s="1"/>
      <c r="B285" s="1"/>
      <c r="C285" s="1"/>
      <c r="D285" s="3"/>
      <c r="E285" s="2"/>
      <c r="F285" s="15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1.25">
      <c r="A286" s="1"/>
      <c r="B286" s="1"/>
      <c r="C286" s="1"/>
      <c r="D286" s="3"/>
      <c r="E286" s="2"/>
      <c r="F286" s="15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1.25">
      <c r="A287" s="1"/>
      <c r="B287" s="1"/>
      <c r="C287" s="1"/>
      <c r="D287" s="3"/>
      <c r="E287" s="2"/>
      <c r="F287" s="15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1.25">
      <c r="A288" s="1"/>
      <c r="B288" s="1"/>
      <c r="C288" s="1"/>
      <c r="D288" s="3"/>
      <c r="E288" s="2"/>
      <c r="F288" s="15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1.25">
      <c r="A289" s="1"/>
      <c r="B289" s="1"/>
      <c r="C289" s="1"/>
      <c r="D289" s="3"/>
      <c r="E289" s="2"/>
      <c r="F289" s="15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</sheetData>
  <sheetProtection/>
  <mergeCells count="18">
    <mergeCell ref="A245:K245"/>
    <mergeCell ref="A239:K239"/>
    <mergeCell ref="A241:K241"/>
    <mergeCell ref="A3:A6"/>
    <mergeCell ref="C4:G4"/>
    <mergeCell ref="C3:K3"/>
    <mergeCell ref="C5:K5"/>
    <mergeCell ref="C6:K6"/>
    <mergeCell ref="A248:K248"/>
    <mergeCell ref="A249:K249"/>
    <mergeCell ref="A244:K244"/>
    <mergeCell ref="A242:K242"/>
    <mergeCell ref="A240:K240"/>
    <mergeCell ref="A237:K237"/>
    <mergeCell ref="A238:K238"/>
    <mergeCell ref="A247:K247"/>
    <mergeCell ref="A243:K243"/>
    <mergeCell ref="A246:K246"/>
  </mergeCells>
  <conditionalFormatting sqref="A14:K235">
    <cfRule type="expression" priority="1" dxfId="0" stopIfTrue="1">
      <formula>MOD(ROW(),2)=0</formula>
    </cfRule>
  </conditionalFormatting>
  <printOptions horizontalCentered="1"/>
  <pageMargins left="0.25" right="0.25" top="0.25" bottom="0.35" header="0.25" footer="0.25"/>
  <pageSetup fitToHeight="100" horizontalDpi="600" verticalDpi="600" orientation="portrait" scale="89" r:id="rId2"/>
  <headerFooter alignWithMargins="0">
    <oddFooter>&amp;R&amp;"Goudy Old Style,Regular"Page &amp;P of &amp;N</oddFooter>
  </headerFooter>
  <rowBreaks count="2" manualBreakCount="2">
    <brk id="64" max="10" man="1"/>
    <brk id="21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2014-09-30T15:17:48Z</cp:lastPrinted>
  <dcterms:created xsi:type="dcterms:W3CDTF">2003-01-16T20:34:14Z</dcterms:created>
  <dcterms:modified xsi:type="dcterms:W3CDTF">2014-09-30T15:17:57Z</dcterms:modified>
  <cp:category/>
  <cp:version/>
  <cp:contentType/>
  <cp:contentStatus/>
</cp:coreProperties>
</file>