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Sheet'!$A$1:$M$46</definedName>
    <definedName name="_xlnm.Print_Area" localSheetId="1">'Operating'!$A$1:$W$50</definedName>
  </definedNames>
  <calcPr fullCalcOnLoad="1"/>
</workbook>
</file>

<file path=xl/sharedStrings.xml><?xml version="1.0" encoding="utf-8"?>
<sst xmlns="http://schemas.openxmlformats.org/spreadsheetml/2006/main" count="96" uniqueCount="83">
  <si>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</si>
  <si>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</si>
  <si>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</si>
  <si>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</si>
  <si>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</si>
  <si>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</si>
  <si>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</si>
  <si>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</si>
  <si>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</si>
  <si>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</si>
  <si>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</si>
  <si>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</si>
  <si>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</si>
  <si>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</si>
  <si>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</si>
  <si>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</si>
  <si>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</si>
  <si>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</si>
  <si>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</si>
  <si>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</si>
  <si>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</si>
  <si>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</si>
  <si>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</si>
  <si>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</si>
  <si>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</si>
  <si>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</si>
  <si>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</si>
  <si>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</si>
  <si>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</si>
  <si>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</si>
  <si>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</si>
  <si>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</si>
  <si>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</si>
  <si>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</si>
  <si>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</si>
  <si>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</si>
  <si>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</si>
  <si>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</si>
  <si>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</si>
  <si>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</si>
  <si>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</si>
  <si>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</si>
  <si>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</si>
  <si>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</si>
  <si>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</si>
  <si>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</si>
  <si>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</si>
  <si>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</si>
  <si>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</si>
  <si>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</si>
  <si>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</si>
  <si>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</si>
  <si>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</si>
  <si>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</si>
  <si>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</si>
  <si>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</si>
  <si>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</si>
  <si>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</si>
  <si>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</si>
  <si>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</si>
  <si>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</si>
  <si>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</si>
  <si>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</si>
  <si>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</si>
  <si>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</si>
  <si>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</si>
  <si>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</si>
  <si>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</si>
  <si>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</si>
  <si>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</si>
  <si>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</si>
  <si>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</si>
  <si>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</si>
  <si>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</si>
  <si>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</si>
  <si>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</si>
  <si>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</si>
  <si>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 operating fund</t>
  </si>
  <si>
    <t xml:space="preserve">        Net transfers to/from plant fund</t>
  </si>
  <si>
    <t>AS OF JUNE 30, 2013</t>
  </si>
  <si>
    <t>FOR THE YEAR ENDED JUNE 30, 2013</t>
  </si>
  <si>
    <t xml:space="preserve">    Cypress</t>
  </si>
  <si>
    <t xml:space="preserve">    Tiger Bridge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</si>
</sst>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0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0"/>
      <c r="C5" s="38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0"/>
      <c r="C6" s="38" t="s">
        <v>79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5.75">
      <c r="C11" s="36" t="s">
        <v>64</v>
      </c>
      <c r="E11" s="36" t="s">
        <v>65</v>
      </c>
      <c r="G11" s="36" t="s">
        <v>60</v>
      </c>
      <c r="I11" s="36" t="s">
        <v>66</v>
      </c>
      <c r="K11" s="36" t="s">
        <v>62</v>
      </c>
      <c r="M11" s="36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f>1151044-1</f>
        <v>1151043</v>
      </c>
      <c r="D13" s="14"/>
      <c r="E13" s="15">
        <v>-1718190</v>
      </c>
      <c r="F13" s="14"/>
      <c r="G13" s="15">
        <v>6667741</v>
      </c>
      <c r="H13" s="14"/>
      <c r="I13" s="15">
        <v>15250</v>
      </c>
      <c r="J13" s="14"/>
      <c r="K13" s="15">
        <v>38740</v>
      </c>
      <c r="L13" s="14"/>
      <c r="M13" s="15">
        <f>SUM(C13:K13)</f>
        <v>6154584</v>
      </c>
    </row>
    <row r="14" spans="1:13" ht="15.75">
      <c r="A14" s="12" t="s">
        <v>17</v>
      </c>
      <c r="B14" s="14"/>
      <c r="C14" s="27">
        <v>17939</v>
      </c>
      <c r="D14" s="14"/>
      <c r="E14" s="27">
        <v>557882</v>
      </c>
      <c r="F14" s="14"/>
      <c r="G14" s="27">
        <v>36610</v>
      </c>
      <c r="H14" s="14"/>
      <c r="I14" s="27">
        <v>0</v>
      </c>
      <c r="J14" s="14"/>
      <c r="K14" s="27">
        <v>3</v>
      </c>
      <c r="L14" s="14"/>
      <c r="M14" s="16">
        <f>SUM(C14:K14)</f>
        <v>612434</v>
      </c>
    </row>
    <row r="15" spans="1:13" ht="15.75">
      <c r="A15" s="12" t="s">
        <v>70</v>
      </c>
      <c r="B15" s="14"/>
      <c r="C15" s="27">
        <v>0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15462</v>
      </c>
      <c r="L15" s="14"/>
      <c r="M15" s="16">
        <f>SUM(C15:K15)</f>
        <v>15462</v>
      </c>
    </row>
    <row r="16" spans="1:13" ht="15.75">
      <c r="A16" s="12" t="s">
        <v>3</v>
      </c>
      <c r="B16" s="16"/>
      <c r="C16" s="17">
        <f>SUM(C13:C15)</f>
        <v>1168982</v>
      </c>
      <c r="D16" s="16"/>
      <c r="E16" s="17">
        <f>SUM(E13:E15)</f>
        <v>-1160308</v>
      </c>
      <c r="F16" s="16"/>
      <c r="G16" s="17">
        <f>SUM(G13:G15)</f>
        <v>6704351</v>
      </c>
      <c r="H16" s="16"/>
      <c r="I16" s="17">
        <f>SUM(I13:I15)</f>
        <v>15250</v>
      </c>
      <c r="J16" s="16"/>
      <c r="K16" s="17">
        <f>SUM(K13:K15)</f>
        <v>54205</v>
      </c>
      <c r="L16" s="16"/>
      <c r="M16" s="17">
        <f>SUM(M13:M15)</f>
        <v>6782480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24743</v>
      </c>
      <c r="D19" s="16"/>
      <c r="E19" s="16">
        <v>22966</v>
      </c>
      <c r="F19" s="16"/>
      <c r="G19" s="16">
        <v>29713</v>
      </c>
      <c r="H19" s="16"/>
      <c r="I19" s="16">
        <v>9</v>
      </c>
      <c r="J19" s="16"/>
      <c r="K19" s="16">
        <v>30923</v>
      </c>
      <c r="L19" s="16"/>
      <c r="M19" s="16">
        <f>SUM(C19:K19)</f>
        <v>108354</v>
      </c>
    </row>
    <row r="20" spans="1:13" ht="15.75">
      <c r="A20" s="12" t="s">
        <v>67</v>
      </c>
      <c r="B20" s="16"/>
      <c r="C20" s="16">
        <v>990250</v>
      </c>
      <c r="D20" s="16"/>
      <c r="E20" s="16">
        <v>18</v>
      </c>
      <c r="F20" s="16"/>
      <c r="G20" s="16">
        <v>5989</v>
      </c>
      <c r="H20" s="16"/>
      <c r="I20" s="16">
        <v>0</v>
      </c>
      <c r="J20" s="16"/>
      <c r="K20" s="16">
        <v>0</v>
      </c>
      <c r="L20" s="16"/>
      <c r="M20" s="16">
        <f>SUM(C20:K20)</f>
        <v>996257</v>
      </c>
    </row>
    <row r="21" spans="1:13" ht="15.75">
      <c r="A21" s="12" t="s">
        <v>19</v>
      </c>
      <c r="B21" s="16"/>
      <c r="C21" s="16">
        <v>0</v>
      </c>
      <c r="D21" s="16"/>
      <c r="E21" s="16">
        <v>204192</v>
      </c>
      <c r="F21" s="16"/>
      <c r="G21" s="16">
        <v>-8554</v>
      </c>
      <c r="H21" s="16"/>
      <c r="I21" s="16">
        <v>0</v>
      </c>
      <c r="J21" s="16"/>
      <c r="K21" s="16">
        <v>15462</v>
      </c>
      <c r="L21" s="16"/>
      <c r="M21" s="16">
        <f>SUM(C21:K21)</f>
        <v>211100</v>
      </c>
    </row>
    <row r="22" spans="1:13" ht="15.75">
      <c r="A22" s="12" t="s">
        <v>6</v>
      </c>
      <c r="B22" s="16"/>
      <c r="C22" s="17">
        <f>SUM(C19:C21)</f>
        <v>1014993</v>
      </c>
      <c r="D22" s="16"/>
      <c r="E22" s="17">
        <f>SUM(E19:E21)</f>
        <v>227176</v>
      </c>
      <c r="F22" s="16"/>
      <c r="G22" s="17">
        <f>SUM(G19:G21)</f>
        <v>27148</v>
      </c>
      <c r="H22" s="16"/>
      <c r="I22" s="17">
        <f>SUM(I19:I21)</f>
        <v>9</v>
      </c>
      <c r="J22" s="16"/>
      <c r="K22" s="17">
        <f>SUM(K19:K21)</f>
        <v>46385</v>
      </c>
      <c r="L22" s="16"/>
      <c r="M22" s="17">
        <f>SUM(M19:M21)</f>
        <v>1315711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153989</v>
      </c>
      <c r="D24" s="16"/>
      <c r="E24" s="19">
        <f>E16-E22</f>
        <v>-1387484</v>
      </c>
      <c r="F24" s="16"/>
      <c r="G24" s="19">
        <f>G16-G22</f>
        <v>6677203</v>
      </c>
      <c r="H24" s="16"/>
      <c r="I24" s="19">
        <f>I16-I22</f>
        <v>15241</v>
      </c>
      <c r="J24" s="16"/>
      <c r="K24" s="19">
        <f>K16-K22</f>
        <v>7820</v>
      </c>
      <c r="L24" s="16"/>
      <c r="M24" s="22">
        <f>M16-M22</f>
        <v>5466769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5"/>
      <c r="C28" s="38" t="s">
        <v>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6"/>
      <c r="B29" s="35"/>
      <c r="C29" s="38" t="s">
        <v>80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6" t="s">
        <v>64</v>
      </c>
      <c r="D31" s="29"/>
      <c r="E31" s="36" t="s">
        <v>65</v>
      </c>
      <c r="F31" s="29"/>
      <c r="G31" s="36" t="s">
        <v>60</v>
      </c>
      <c r="H31" s="29"/>
      <c r="I31" s="36" t="s">
        <v>66</v>
      </c>
      <c r="J31" s="29"/>
      <c r="K31" s="36" t="s">
        <v>62</v>
      </c>
      <c r="L31" s="29"/>
      <c r="M31" s="36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-1395923</v>
      </c>
      <c r="F34" s="16"/>
      <c r="G34" s="20">
        <v>6258633</v>
      </c>
      <c r="H34" s="16"/>
      <c r="I34" s="20">
        <v>46408</v>
      </c>
      <c r="J34" s="16"/>
      <c r="K34" s="20">
        <v>7921</v>
      </c>
      <c r="L34" s="16"/>
      <c r="M34" s="20">
        <f>SUM(C34:K34)</f>
        <v>4917039</v>
      </c>
    </row>
    <row r="35" spans="1:13" ht="15.75">
      <c r="A35" s="12" t="s">
        <v>12</v>
      </c>
      <c r="B35" s="16"/>
      <c r="C35" s="16">
        <v>0</v>
      </c>
      <c r="D35" s="16"/>
      <c r="E35" s="16">
        <v>4512973</v>
      </c>
      <c r="F35" s="16"/>
      <c r="G35" s="16">
        <v>256208</v>
      </c>
      <c r="H35" s="16"/>
      <c r="I35" s="16">
        <v>18833</v>
      </c>
      <c r="J35" s="16"/>
      <c r="K35" s="16">
        <v>-101</v>
      </c>
      <c r="L35" s="16"/>
      <c r="M35" s="16">
        <f>SUM(C35:K35)</f>
        <v>4787913</v>
      </c>
    </row>
    <row r="36" spans="1:13" ht="15.75">
      <c r="A36" s="12" t="s">
        <v>78</v>
      </c>
      <c r="B36" s="16"/>
      <c r="C36" s="16">
        <v>0</v>
      </c>
      <c r="D36" s="16"/>
      <c r="E36" s="16">
        <v>-5115000</v>
      </c>
      <c r="F36" s="16"/>
      <c r="G36" s="16">
        <v>-85000</v>
      </c>
      <c r="H36" s="16"/>
      <c r="I36" s="16">
        <v>-50000</v>
      </c>
      <c r="J36" s="16"/>
      <c r="K36" s="16">
        <v>0</v>
      </c>
      <c r="L36" s="16"/>
      <c r="M36" s="16">
        <f>SUM(C36:K36)</f>
        <v>-5250000</v>
      </c>
    </row>
    <row r="37" spans="1:13" ht="15.75">
      <c r="A37" s="12" t="s">
        <v>13</v>
      </c>
      <c r="B37" s="16"/>
      <c r="C37" s="17">
        <f>SUM(C34:C36)</f>
        <v>0</v>
      </c>
      <c r="D37" s="16"/>
      <c r="E37" s="17">
        <f>SUM(E34:E36)</f>
        <v>-1997950</v>
      </c>
      <c r="F37" s="16"/>
      <c r="G37" s="17">
        <f>SUM(G34:G36)</f>
        <v>6429841</v>
      </c>
      <c r="H37" s="16"/>
      <c r="I37" s="17">
        <f>SUM(I34:I36)</f>
        <v>15241</v>
      </c>
      <c r="J37" s="16"/>
      <c r="K37" s="17">
        <f>SUM(K34:K36)</f>
        <v>7820</v>
      </c>
      <c r="L37" s="16"/>
      <c r="M37" s="17">
        <f>SUM(M34:M36)</f>
        <v>4454952</v>
      </c>
    </row>
    <row r="38" spans="1:13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.7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75">
      <c r="A40" s="12" t="s">
        <v>11</v>
      </c>
      <c r="B40" s="16"/>
      <c r="C40" s="16">
        <v>152618</v>
      </c>
      <c r="D40" s="16"/>
      <c r="E40" s="16">
        <v>609879</v>
      </c>
      <c r="F40" s="16"/>
      <c r="G40" s="16">
        <v>228113</v>
      </c>
      <c r="H40" s="16"/>
      <c r="I40" s="16">
        <v>0</v>
      </c>
      <c r="J40" s="16"/>
      <c r="K40" s="16">
        <v>0</v>
      </c>
      <c r="L40" s="16"/>
      <c r="M40" s="16">
        <f>SUM(C40:K40)</f>
        <v>990610</v>
      </c>
    </row>
    <row r="41" spans="1:13" ht="15.75">
      <c r="A41" s="12" t="s">
        <v>15</v>
      </c>
      <c r="B41" s="16"/>
      <c r="C41" s="16">
        <v>-21018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f>SUM(C41:K41)</f>
        <v>-21018</v>
      </c>
    </row>
    <row r="42" spans="1:13" ht="15.75">
      <c r="A42" s="12" t="s">
        <v>77</v>
      </c>
      <c r="B42" s="16"/>
      <c r="C42" s="16">
        <v>22389</v>
      </c>
      <c r="D42" s="16"/>
      <c r="E42" s="16">
        <v>587</v>
      </c>
      <c r="F42" s="16"/>
      <c r="G42" s="16">
        <v>19249</v>
      </c>
      <c r="H42" s="16"/>
      <c r="I42" s="16">
        <v>0</v>
      </c>
      <c r="J42" s="16"/>
      <c r="K42" s="16">
        <v>0</v>
      </c>
      <c r="L42" s="16"/>
      <c r="M42" s="16">
        <f>SUM(C42:K42)</f>
        <v>42225</v>
      </c>
    </row>
    <row r="43" spans="1:13" ht="15.75">
      <c r="A43" s="12" t="s">
        <v>71</v>
      </c>
      <c r="B43" s="16"/>
      <c r="C43" s="21">
        <f>SUM(C40:C42)</f>
        <v>153989</v>
      </c>
      <c r="D43" s="16"/>
      <c r="E43" s="21">
        <f>SUM(E40:E42)</f>
        <v>610466</v>
      </c>
      <c r="F43" s="16"/>
      <c r="G43" s="21">
        <f>SUM(G40:G42)</f>
        <v>247362</v>
      </c>
      <c r="H43" s="16"/>
      <c r="I43" s="37">
        <f>SUM(I40:I42)</f>
        <v>0</v>
      </c>
      <c r="J43" s="16"/>
      <c r="K43" s="37">
        <f>SUM(K40:K42)</f>
        <v>0</v>
      </c>
      <c r="L43" s="16"/>
      <c r="M43" s="21">
        <f>SUM(M40:M42)</f>
        <v>1011817</v>
      </c>
    </row>
    <row r="44" spans="1:13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6.5" thickBot="1">
      <c r="A45" s="12" t="s">
        <v>16</v>
      </c>
      <c r="B45" s="16"/>
      <c r="C45" s="22">
        <f>C37+C43</f>
        <v>153989</v>
      </c>
      <c r="D45" s="16"/>
      <c r="E45" s="22">
        <f>E37+E43</f>
        <v>-1387484</v>
      </c>
      <c r="F45" s="16"/>
      <c r="G45" s="22">
        <f>G37+G43</f>
        <v>6677203</v>
      </c>
      <c r="H45" s="16"/>
      <c r="I45" s="22">
        <f>I37+I43</f>
        <v>15241</v>
      </c>
      <c r="J45" s="16"/>
      <c r="K45" s="22">
        <f>K37+K43</f>
        <v>7820</v>
      </c>
      <c r="L45" s="16"/>
      <c r="M45" s="22">
        <f>M37+M43</f>
        <v>5466769</v>
      </c>
    </row>
    <row r="46" spans="1:13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0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2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3" spans="1:23" ht="16.5">
      <c r="A3" s="40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40"/>
      <c r="C5" s="38" t="s">
        <v>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.75">
      <c r="A6" s="40"/>
      <c r="C6" s="38" t="s">
        <v>80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8" t="s">
        <v>27</v>
      </c>
    </row>
    <row r="10" spans="2:23" s="29" customFormat="1" ht="15.7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74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</row>
    <row r="11" spans="2:23" s="29" customFormat="1" ht="15.7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</row>
    <row r="12" spans="1:23" ht="15.7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38</v>
      </c>
      <c r="B13" s="12"/>
      <c r="C13" s="30">
        <v>297915</v>
      </c>
      <c r="D13" s="20"/>
      <c r="E13" s="30">
        <v>1226498</v>
      </c>
      <c r="F13" s="20"/>
      <c r="G13" s="30">
        <v>727305</v>
      </c>
      <c r="H13" s="20"/>
      <c r="I13" s="30">
        <v>619963</v>
      </c>
      <c r="J13" s="20"/>
      <c r="K13" s="30">
        <v>1430302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v>10394</v>
      </c>
      <c r="T13" s="20"/>
      <c r="U13" s="30">
        <f aca="true" t="shared" si="0" ref="U13:U19">SUM(E13:S13)</f>
        <v>4014462</v>
      </c>
      <c r="V13" s="20"/>
      <c r="W13" s="30">
        <f aca="true" t="shared" si="1" ref="W13:W19">C13-U13</f>
        <v>-3716547</v>
      </c>
    </row>
    <row r="14" spans="1:23" ht="15.75">
      <c r="A14" s="12" t="s">
        <v>68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1695136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1695136</v>
      </c>
      <c r="V14" s="31"/>
      <c r="W14" s="27">
        <f t="shared" si="1"/>
        <v>-1695136</v>
      </c>
    </row>
    <row r="15" spans="1:23" ht="15.75">
      <c r="A15" s="12" t="s">
        <v>69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-4809147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-4809147</v>
      </c>
      <c r="V15" s="31"/>
      <c r="W15" s="27">
        <f t="shared" si="1"/>
        <v>4809147</v>
      </c>
    </row>
    <row r="16" spans="1:23" ht="15.75">
      <c r="A16" s="12" t="s">
        <v>39</v>
      </c>
      <c r="B16" s="12"/>
      <c r="C16" s="27">
        <v>518798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518798</v>
      </c>
    </row>
    <row r="17" spans="1:23" ht="15.75">
      <c r="A17" s="12" t="s">
        <v>40</v>
      </c>
      <c r="B17" s="12"/>
      <c r="C17" s="27">
        <v>0</v>
      </c>
      <c r="D17" s="31"/>
      <c r="E17" s="27">
        <v>8600</v>
      </c>
      <c r="F17" s="31"/>
      <c r="G17" s="27">
        <v>899926</v>
      </c>
      <c r="H17" s="31"/>
      <c r="I17" s="27">
        <v>312640</v>
      </c>
      <c r="J17" s="31"/>
      <c r="K17" s="27">
        <v>-224703</v>
      </c>
      <c r="L17" s="31"/>
      <c r="M17" s="27">
        <v>0</v>
      </c>
      <c r="N17" s="31"/>
      <c r="O17" s="27">
        <v>-1012930</v>
      </c>
      <c r="P17" s="31"/>
      <c r="Q17" s="27">
        <v>8186</v>
      </c>
      <c r="R17" s="31"/>
      <c r="S17" s="27">
        <v>8281</v>
      </c>
      <c r="T17" s="31"/>
      <c r="U17" s="27">
        <f t="shared" si="0"/>
        <v>0</v>
      </c>
      <c r="V17" s="31"/>
      <c r="W17" s="27">
        <f t="shared" si="1"/>
        <v>0</v>
      </c>
    </row>
    <row r="18" spans="1:23" ht="15.75">
      <c r="A18" s="12" t="s">
        <v>41</v>
      </c>
      <c r="B18" s="12"/>
      <c r="C18" s="27">
        <v>249705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249705</v>
      </c>
    </row>
    <row r="19" spans="1:23" ht="15.75">
      <c r="A19" s="12" t="s">
        <v>42</v>
      </c>
      <c r="B19" s="12"/>
      <c r="C19" s="27">
        <v>0</v>
      </c>
      <c r="D19" s="31"/>
      <c r="E19" s="27">
        <v>0</v>
      </c>
      <c r="F19" s="31"/>
      <c r="G19" s="27">
        <v>25488</v>
      </c>
      <c r="H19" s="31"/>
      <c r="I19" s="27">
        <v>206</v>
      </c>
      <c r="J19" s="31"/>
      <c r="K19" s="27">
        <v>140273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165967</v>
      </c>
      <c r="V19" s="31"/>
      <c r="W19" s="12">
        <f t="shared" si="1"/>
        <v>-165967</v>
      </c>
    </row>
    <row r="20" spans="1:23" ht="15.75">
      <c r="A20" s="12" t="s">
        <v>31</v>
      </c>
      <c r="B20" s="12"/>
      <c r="C20" s="17">
        <f>SUM(C13:C19)</f>
        <v>1066418</v>
      </c>
      <c r="D20" s="16"/>
      <c r="E20" s="17">
        <f>SUM(E13:E19)</f>
        <v>1235098</v>
      </c>
      <c r="F20" s="16"/>
      <c r="G20" s="17">
        <f>SUM(G13:G19)</f>
        <v>1652719</v>
      </c>
      <c r="H20" s="16"/>
      <c r="I20" s="17">
        <f>SUM(I13:I19)</f>
        <v>932809</v>
      </c>
      <c r="J20" s="16"/>
      <c r="K20" s="17">
        <f>SUM(K13:K19)</f>
        <v>-1768139</v>
      </c>
      <c r="L20" s="16"/>
      <c r="M20" s="17">
        <f>SUM(M13:M19)</f>
        <v>0</v>
      </c>
      <c r="N20" s="16"/>
      <c r="O20" s="17">
        <f>SUM(O13:O19)</f>
        <v>-1012930</v>
      </c>
      <c r="P20" s="16"/>
      <c r="Q20" s="17">
        <f>SUM(Q13:Q19)</f>
        <v>8186</v>
      </c>
      <c r="R20" s="16"/>
      <c r="S20" s="17">
        <f>SUM(S13:S19)</f>
        <v>18675</v>
      </c>
      <c r="T20" s="16"/>
      <c r="U20" s="17">
        <f>SUM(U13:U19)</f>
        <v>1066418</v>
      </c>
      <c r="V20" s="16"/>
      <c r="W20" s="17">
        <f>SUM(W13:W19)</f>
        <v>0</v>
      </c>
    </row>
    <row r="21" spans="1:23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</row>
    <row r="23" spans="1:23" ht="15.75">
      <c r="A23" s="12" t="s">
        <v>44</v>
      </c>
      <c r="B23" s="12"/>
      <c r="C23" s="18">
        <v>1006581</v>
      </c>
      <c r="D23" s="16"/>
      <c r="E23" s="18">
        <v>21315</v>
      </c>
      <c r="F23" s="16"/>
      <c r="G23" s="18">
        <v>206795</v>
      </c>
      <c r="H23" s="16"/>
      <c r="I23" s="18">
        <v>55853</v>
      </c>
      <c r="J23" s="16"/>
      <c r="K23" s="18">
        <v>213806</v>
      </c>
      <c r="L23" s="16"/>
      <c r="M23" s="18">
        <v>0</v>
      </c>
      <c r="N23" s="16"/>
      <c r="O23" s="18">
        <v>103289</v>
      </c>
      <c r="P23" s="16"/>
      <c r="Q23" s="18">
        <v>132326</v>
      </c>
      <c r="R23" s="16"/>
      <c r="S23" s="18">
        <v>0</v>
      </c>
      <c r="T23" s="16"/>
      <c r="U23" s="27">
        <f aca="true" t="shared" si="2" ref="U23:U34">SUM(E23:S23)</f>
        <v>733384</v>
      </c>
      <c r="V23" s="16"/>
      <c r="W23" s="12">
        <f>C23-U23</f>
        <v>273197</v>
      </c>
    </row>
    <row r="24" spans="1:23" ht="15.75">
      <c r="A24" s="12" t="s">
        <v>45</v>
      </c>
      <c r="B24" s="12"/>
      <c r="C24" s="18">
        <v>0</v>
      </c>
      <c r="D24" s="16"/>
      <c r="E24" s="18">
        <v>21</v>
      </c>
      <c r="F24" s="16"/>
      <c r="G24" s="18">
        <v>0</v>
      </c>
      <c r="H24" s="16"/>
      <c r="I24" s="18">
        <v>8</v>
      </c>
      <c r="J24" s="16"/>
      <c r="K24" s="18">
        <v>2220</v>
      </c>
      <c r="L24" s="16"/>
      <c r="M24" s="18">
        <v>1198298</v>
      </c>
      <c r="N24" s="16"/>
      <c r="O24" s="18">
        <v>37453</v>
      </c>
      <c r="P24" s="16"/>
      <c r="Q24" s="18">
        <v>10594</v>
      </c>
      <c r="R24" s="16"/>
      <c r="S24" s="18">
        <v>0</v>
      </c>
      <c r="T24" s="16"/>
      <c r="U24" s="27">
        <f t="shared" si="2"/>
        <v>1248594</v>
      </c>
      <c r="V24" s="16"/>
      <c r="W24" s="12">
        <f aca="true" t="shared" si="3" ref="W24:W42">C24-U24</f>
        <v>-1248594</v>
      </c>
    </row>
    <row r="25" spans="1:23" ht="15.75">
      <c r="A25" s="12" t="s">
        <v>46</v>
      </c>
      <c r="B25" s="12"/>
      <c r="C25" s="18">
        <f>1580749-1</f>
        <v>1580748</v>
      </c>
      <c r="D25" s="16"/>
      <c r="E25" s="18">
        <v>18637</v>
      </c>
      <c r="F25" s="16"/>
      <c r="G25" s="18">
        <v>205495</v>
      </c>
      <c r="H25" s="16"/>
      <c r="I25" s="18">
        <v>53828</v>
      </c>
      <c r="J25" s="16"/>
      <c r="K25" s="18">
        <v>303564</v>
      </c>
      <c r="L25" s="16"/>
      <c r="M25" s="18">
        <v>735404</v>
      </c>
      <c r="N25" s="16"/>
      <c r="O25" s="18">
        <v>133825</v>
      </c>
      <c r="P25" s="16"/>
      <c r="Q25" s="18">
        <v>151591</v>
      </c>
      <c r="R25" s="16"/>
      <c r="S25" s="18">
        <v>0</v>
      </c>
      <c r="T25" s="16"/>
      <c r="U25" s="27">
        <f t="shared" si="2"/>
        <v>1602344</v>
      </c>
      <c r="V25" s="16"/>
      <c r="W25" s="12">
        <f t="shared" si="3"/>
        <v>-21596</v>
      </c>
    </row>
    <row r="26" spans="1:23" ht="15.75">
      <c r="A26" s="12" t="s">
        <v>47</v>
      </c>
      <c r="B26" s="12"/>
      <c r="C26" s="18">
        <v>772152</v>
      </c>
      <c r="D26" s="16"/>
      <c r="E26" s="18">
        <v>16248</v>
      </c>
      <c r="F26" s="16"/>
      <c r="G26" s="18">
        <v>190369</v>
      </c>
      <c r="H26" s="16"/>
      <c r="I26" s="18">
        <v>49409</v>
      </c>
      <c r="J26" s="16"/>
      <c r="K26" s="18">
        <v>186879</v>
      </c>
      <c r="L26" s="16"/>
      <c r="M26" s="18">
        <v>0</v>
      </c>
      <c r="N26" s="16"/>
      <c r="O26" s="18">
        <v>77778</v>
      </c>
      <c r="P26" s="16"/>
      <c r="Q26" s="18">
        <v>139325</v>
      </c>
      <c r="R26" s="16"/>
      <c r="S26" s="18">
        <v>0</v>
      </c>
      <c r="T26" s="16"/>
      <c r="U26" s="27">
        <f t="shared" si="2"/>
        <v>660008</v>
      </c>
      <c r="V26" s="16"/>
      <c r="W26" s="12">
        <f t="shared" si="3"/>
        <v>112144</v>
      </c>
    </row>
    <row r="27" spans="1:23" ht="15.75">
      <c r="A27" s="12" t="s">
        <v>81</v>
      </c>
      <c r="B27" s="12"/>
      <c r="C27" s="18">
        <v>0</v>
      </c>
      <c r="D27" s="16"/>
      <c r="E27" s="18">
        <v>0</v>
      </c>
      <c r="F27" s="16"/>
      <c r="G27" s="18">
        <v>0</v>
      </c>
      <c r="H27" s="16"/>
      <c r="I27" s="18">
        <v>0</v>
      </c>
      <c r="J27" s="16"/>
      <c r="K27" s="18">
        <v>0</v>
      </c>
      <c r="L27" s="16"/>
      <c r="M27" s="18">
        <v>586754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27">
        <f t="shared" si="2"/>
        <v>586754</v>
      </c>
      <c r="V27" s="16"/>
      <c r="W27" s="12">
        <f t="shared" si="3"/>
        <v>-586754</v>
      </c>
    </row>
    <row r="28" spans="1:23" ht="15.75">
      <c r="A28" s="12" t="s">
        <v>75</v>
      </c>
      <c r="B28" s="12"/>
      <c r="C28" s="18">
        <v>5121507</v>
      </c>
      <c r="D28" s="16"/>
      <c r="E28" s="18">
        <v>61114</v>
      </c>
      <c r="F28" s="16"/>
      <c r="G28" s="18">
        <v>326598</v>
      </c>
      <c r="H28" s="16"/>
      <c r="I28" s="18">
        <v>103181</v>
      </c>
      <c r="J28" s="16"/>
      <c r="K28" s="18">
        <v>933184</v>
      </c>
      <c r="L28" s="16"/>
      <c r="M28" s="18">
        <v>1594491</v>
      </c>
      <c r="N28" s="16"/>
      <c r="O28" s="18">
        <v>411575</v>
      </c>
      <c r="P28" s="16"/>
      <c r="Q28" s="18">
        <v>147539</v>
      </c>
      <c r="R28" s="16"/>
      <c r="S28" s="18">
        <v>0</v>
      </c>
      <c r="T28" s="16"/>
      <c r="U28" s="27">
        <f t="shared" si="2"/>
        <v>3577682</v>
      </c>
      <c r="V28" s="16"/>
      <c r="W28" s="12">
        <f t="shared" si="3"/>
        <v>1543825</v>
      </c>
    </row>
    <row r="29" spans="1:23" ht="15.75">
      <c r="A29" s="12" t="s">
        <v>48</v>
      </c>
      <c r="B29" s="12"/>
      <c r="C29" s="18">
        <v>1874960</v>
      </c>
      <c r="D29" s="16"/>
      <c r="E29" s="18">
        <v>23667</v>
      </c>
      <c r="F29" s="16"/>
      <c r="G29" s="18">
        <v>133794</v>
      </c>
      <c r="H29" s="16"/>
      <c r="I29" s="18">
        <v>42136</v>
      </c>
      <c r="J29" s="16"/>
      <c r="K29" s="18">
        <v>370467</v>
      </c>
      <c r="L29" s="16"/>
      <c r="M29" s="18">
        <v>1821308</v>
      </c>
      <c r="N29" s="16"/>
      <c r="O29" s="18">
        <v>144685</v>
      </c>
      <c r="P29" s="16"/>
      <c r="Q29" s="18">
        <v>0</v>
      </c>
      <c r="R29" s="16"/>
      <c r="S29" s="18">
        <v>0</v>
      </c>
      <c r="T29" s="16"/>
      <c r="U29" s="27">
        <f t="shared" si="2"/>
        <v>2536057</v>
      </c>
      <c r="V29" s="16"/>
      <c r="W29" s="12">
        <f t="shared" si="3"/>
        <v>-661097</v>
      </c>
    </row>
    <row r="30" spans="1:23" ht="15.75">
      <c r="A30" s="12" t="s">
        <v>72</v>
      </c>
      <c r="B30" s="12"/>
      <c r="C30" s="18">
        <v>1203815</v>
      </c>
      <c r="D30" s="16"/>
      <c r="E30" s="18">
        <v>22290</v>
      </c>
      <c r="F30" s="16"/>
      <c r="G30" s="18">
        <v>195031</v>
      </c>
      <c r="H30" s="16"/>
      <c r="I30" s="18">
        <v>57579</v>
      </c>
      <c r="J30" s="16"/>
      <c r="K30" s="18">
        <v>264502</v>
      </c>
      <c r="L30" s="16"/>
      <c r="M30" s="18">
        <v>11073</v>
      </c>
      <c r="N30" s="16"/>
      <c r="O30" s="18">
        <v>97572</v>
      </c>
      <c r="P30" s="16"/>
      <c r="Q30" s="18">
        <v>102598</v>
      </c>
      <c r="R30" s="16"/>
      <c r="S30" s="18">
        <v>0</v>
      </c>
      <c r="T30" s="16"/>
      <c r="U30" s="27">
        <f t="shared" si="2"/>
        <v>750645</v>
      </c>
      <c r="V30" s="16"/>
      <c r="W30" s="12">
        <f t="shared" si="3"/>
        <v>453170</v>
      </c>
    </row>
    <row r="31" spans="1:23" ht="15.75">
      <c r="A31" s="12" t="s">
        <v>49</v>
      </c>
      <c r="B31" s="12"/>
      <c r="C31" s="18">
        <v>2135538</v>
      </c>
      <c r="D31" s="16"/>
      <c r="E31" s="18">
        <v>49407</v>
      </c>
      <c r="F31" s="16"/>
      <c r="G31" s="18">
        <v>242517</v>
      </c>
      <c r="H31" s="16"/>
      <c r="I31" s="18">
        <v>72301</v>
      </c>
      <c r="J31" s="16"/>
      <c r="K31" s="18">
        <v>429750</v>
      </c>
      <c r="L31" s="16"/>
      <c r="M31" s="18">
        <v>0</v>
      </c>
      <c r="N31" s="16"/>
      <c r="O31" s="18">
        <v>182045</v>
      </c>
      <c r="P31" s="16"/>
      <c r="Q31" s="18">
        <v>247753</v>
      </c>
      <c r="R31" s="16"/>
      <c r="S31" s="18">
        <v>0</v>
      </c>
      <c r="T31" s="16"/>
      <c r="U31" s="27">
        <f t="shared" si="2"/>
        <v>1223773</v>
      </c>
      <c r="V31" s="16"/>
      <c r="W31" s="12">
        <f t="shared" si="3"/>
        <v>911765</v>
      </c>
    </row>
    <row r="32" spans="1:23" ht="15.75">
      <c r="A32" s="12" t="s">
        <v>50</v>
      </c>
      <c r="B32" s="12"/>
      <c r="C32" s="18">
        <v>1069722</v>
      </c>
      <c r="D32" s="16"/>
      <c r="E32" s="18">
        <v>28820</v>
      </c>
      <c r="F32" s="16"/>
      <c r="G32" s="18">
        <v>217927</v>
      </c>
      <c r="H32" s="16"/>
      <c r="I32" s="18">
        <v>76885</v>
      </c>
      <c r="J32" s="16"/>
      <c r="K32" s="18">
        <v>214760</v>
      </c>
      <c r="L32" s="16"/>
      <c r="M32" s="18">
        <v>0</v>
      </c>
      <c r="N32" s="16"/>
      <c r="O32" s="18">
        <v>99627</v>
      </c>
      <c r="P32" s="16"/>
      <c r="Q32" s="18">
        <v>80966</v>
      </c>
      <c r="R32" s="16"/>
      <c r="S32" s="18">
        <v>0</v>
      </c>
      <c r="T32" s="16"/>
      <c r="U32" s="27">
        <f t="shared" si="2"/>
        <v>718985</v>
      </c>
      <c r="V32" s="16"/>
      <c r="W32" s="12">
        <f t="shared" si="3"/>
        <v>350737</v>
      </c>
    </row>
    <row r="33" spans="1:23" ht="15.75">
      <c r="A33" s="12" t="s">
        <v>51</v>
      </c>
      <c r="B33" s="12"/>
      <c r="C33" s="18">
        <v>312675</v>
      </c>
      <c r="D33" s="16"/>
      <c r="E33" s="18">
        <v>134140</v>
      </c>
      <c r="F33" s="16"/>
      <c r="G33" s="18">
        <v>2072</v>
      </c>
      <c r="H33" s="16"/>
      <c r="I33" s="18">
        <v>42890</v>
      </c>
      <c r="J33" s="16"/>
      <c r="K33" s="18">
        <v>45607</v>
      </c>
      <c r="L33" s="16"/>
      <c r="M33" s="18">
        <v>0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7">
        <f t="shared" si="2"/>
        <v>224709</v>
      </c>
      <c r="V33" s="16"/>
      <c r="W33" s="12">
        <f t="shared" si="3"/>
        <v>87966</v>
      </c>
    </row>
    <row r="34" spans="1:23" ht="15.75">
      <c r="A34" s="12" t="s">
        <v>52</v>
      </c>
      <c r="B34" s="12"/>
      <c r="C34" s="18">
        <v>1991691</v>
      </c>
      <c r="D34" s="16"/>
      <c r="E34" s="18">
        <v>50653</v>
      </c>
      <c r="F34" s="16"/>
      <c r="G34" s="18">
        <v>235031</v>
      </c>
      <c r="H34" s="16"/>
      <c r="I34" s="18">
        <v>68793</v>
      </c>
      <c r="J34" s="16"/>
      <c r="K34" s="18">
        <v>388166</v>
      </c>
      <c r="L34" s="16"/>
      <c r="M34" s="18">
        <v>200904</v>
      </c>
      <c r="N34" s="16"/>
      <c r="O34" s="18">
        <v>126270</v>
      </c>
      <c r="P34" s="16"/>
      <c r="Q34" s="18">
        <v>0</v>
      </c>
      <c r="R34" s="16"/>
      <c r="S34" s="18">
        <v>0</v>
      </c>
      <c r="T34" s="16"/>
      <c r="U34" s="27">
        <f t="shared" si="2"/>
        <v>1069817</v>
      </c>
      <c r="V34" s="16"/>
      <c r="W34" s="12">
        <f t="shared" si="3"/>
        <v>921874</v>
      </c>
    </row>
    <row r="35" spans="1:23" ht="15.75">
      <c r="A35" s="12" t="s">
        <v>53</v>
      </c>
      <c r="B35" s="12"/>
      <c r="C35" s="18">
        <v>850850</v>
      </c>
      <c r="D35" s="16"/>
      <c r="E35" s="18">
        <v>424667</v>
      </c>
      <c r="F35" s="16"/>
      <c r="G35" s="18">
        <v>58201</v>
      </c>
      <c r="H35" s="16"/>
      <c r="I35" s="18">
        <v>157364</v>
      </c>
      <c r="J35" s="16"/>
      <c r="K35" s="18">
        <v>133798</v>
      </c>
      <c r="L35" s="16"/>
      <c r="M35" s="18">
        <v>0</v>
      </c>
      <c r="N35" s="16"/>
      <c r="O35" s="18">
        <v>0</v>
      </c>
      <c r="P35" s="16"/>
      <c r="Q35" s="18">
        <v>0</v>
      </c>
      <c r="R35" s="16"/>
      <c r="S35" s="18">
        <v>0</v>
      </c>
      <c r="T35" s="16"/>
      <c r="U35" s="27">
        <f aca="true" t="shared" si="4" ref="U35:U42">SUM(E35:S35)</f>
        <v>774030</v>
      </c>
      <c r="V35" s="13"/>
      <c r="W35" s="12">
        <f t="shared" si="3"/>
        <v>76820</v>
      </c>
    </row>
    <row r="36" spans="1:23" ht="15.75">
      <c r="A36" s="12" t="s">
        <v>54</v>
      </c>
      <c r="B36" s="12"/>
      <c r="C36" s="18">
        <v>979982</v>
      </c>
      <c r="D36" s="16"/>
      <c r="E36" s="18">
        <v>13871</v>
      </c>
      <c r="F36" s="16"/>
      <c r="G36" s="18">
        <v>124978</v>
      </c>
      <c r="H36" s="16"/>
      <c r="I36" s="18">
        <v>43448</v>
      </c>
      <c r="J36" s="16"/>
      <c r="K36" s="18">
        <v>200784</v>
      </c>
      <c r="L36" s="16"/>
      <c r="M36" s="18">
        <v>0</v>
      </c>
      <c r="N36" s="16"/>
      <c r="O36" s="18">
        <v>78668</v>
      </c>
      <c r="P36" s="16"/>
      <c r="Q36" s="18">
        <v>104612</v>
      </c>
      <c r="R36" s="16"/>
      <c r="S36" s="18">
        <v>0</v>
      </c>
      <c r="T36" s="16"/>
      <c r="U36" s="27">
        <f t="shared" si="4"/>
        <v>566361</v>
      </c>
      <c r="V36" s="31"/>
      <c r="W36" s="12">
        <f t="shared" si="3"/>
        <v>413621</v>
      </c>
    </row>
    <row r="37" spans="1:23" ht="15.75">
      <c r="A37" s="12" t="s">
        <v>55</v>
      </c>
      <c r="B37" s="12"/>
      <c r="C37" s="18">
        <v>2881848</v>
      </c>
      <c r="D37" s="16"/>
      <c r="E37" s="18">
        <v>51434</v>
      </c>
      <c r="F37" s="16"/>
      <c r="G37" s="18">
        <v>234454</v>
      </c>
      <c r="H37" s="16"/>
      <c r="I37" s="18">
        <v>73167</v>
      </c>
      <c r="J37" s="16"/>
      <c r="K37" s="18">
        <v>559622</v>
      </c>
      <c r="L37" s="16"/>
      <c r="M37" s="18">
        <v>0</v>
      </c>
      <c r="N37" s="16"/>
      <c r="O37" s="18">
        <v>233876</v>
      </c>
      <c r="P37" s="16"/>
      <c r="Q37" s="18">
        <v>267684</v>
      </c>
      <c r="R37" s="16"/>
      <c r="S37" s="18">
        <v>3714</v>
      </c>
      <c r="T37" s="16"/>
      <c r="U37" s="27">
        <f t="shared" si="4"/>
        <v>1423951</v>
      </c>
      <c r="V37" s="31"/>
      <c r="W37" s="12">
        <f t="shared" si="3"/>
        <v>1457897</v>
      </c>
    </row>
    <row r="38" spans="1:23" ht="15.75">
      <c r="A38" s="12" t="s">
        <v>56</v>
      </c>
      <c r="B38" s="12"/>
      <c r="C38" s="18">
        <v>2110109</v>
      </c>
      <c r="D38" s="16"/>
      <c r="E38" s="18">
        <v>20751</v>
      </c>
      <c r="F38" s="16"/>
      <c r="G38" s="18">
        <v>236390</v>
      </c>
      <c r="H38" s="16"/>
      <c r="I38" s="18">
        <v>62684</v>
      </c>
      <c r="J38" s="16"/>
      <c r="K38" s="18">
        <v>451753</v>
      </c>
      <c r="L38" s="16"/>
      <c r="M38" s="18">
        <v>0</v>
      </c>
      <c r="N38" s="16"/>
      <c r="O38" s="18">
        <v>173436</v>
      </c>
      <c r="P38" s="16"/>
      <c r="Q38" s="18">
        <v>68363</v>
      </c>
      <c r="R38" s="16"/>
      <c r="S38" s="18">
        <v>0</v>
      </c>
      <c r="T38" s="16"/>
      <c r="U38" s="27">
        <f t="shared" si="4"/>
        <v>1013377</v>
      </c>
      <c r="V38" s="31"/>
      <c r="W38" s="12">
        <f t="shared" si="3"/>
        <v>1096732</v>
      </c>
    </row>
    <row r="39" spans="1:23" ht="15.75">
      <c r="A39" s="12" t="s">
        <v>57</v>
      </c>
      <c r="B39" s="12"/>
      <c r="C39" s="18">
        <v>4765167</v>
      </c>
      <c r="D39" s="16"/>
      <c r="E39" s="18">
        <v>65151</v>
      </c>
      <c r="F39" s="16"/>
      <c r="G39" s="18">
        <v>509141</v>
      </c>
      <c r="H39" s="16"/>
      <c r="I39" s="18">
        <v>151907</v>
      </c>
      <c r="J39" s="16"/>
      <c r="K39" s="18">
        <v>978991</v>
      </c>
      <c r="L39" s="16"/>
      <c r="M39" s="18">
        <v>3451801</v>
      </c>
      <c r="N39" s="16"/>
      <c r="O39" s="18">
        <v>345267</v>
      </c>
      <c r="P39" s="16"/>
      <c r="Q39" s="18">
        <v>341027</v>
      </c>
      <c r="R39" s="16"/>
      <c r="S39" s="18">
        <v>0</v>
      </c>
      <c r="T39" s="16"/>
      <c r="U39" s="27">
        <f t="shared" si="4"/>
        <v>5843285</v>
      </c>
      <c r="V39" s="31"/>
      <c r="W39" s="12">
        <f t="shared" si="3"/>
        <v>-1078118</v>
      </c>
    </row>
    <row r="40" spans="1:23" ht="15.75">
      <c r="A40" s="12" t="s">
        <v>82</v>
      </c>
      <c r="B40" s="12"/>
      <c r="C40" s="18">
        <v>0</v>
      </c>
      <c r="D40" s="16"/>
      <c r="E40" s="18">
        <v>6355</v>
      </c>
      <c r="F40" s="16"/>
      <c r="G40" s="18">
        <v>0</v>
      </c>
      <c r="H40" s="16"/>
      <c r="I40" s="18">
        <v>1568</v>
      </c>
      <c r="J40" s="16"/>
      <c r="K40" s="18">
        <v>657</v>
      </c>
      <c r="L40" s="16"/>
      <c r="M40" s="18">
        <v>0</v>
      </c>
      <c r="N40" s="16"/>
      <c r="O40" s="18">
        <v>0</v>
      </c>
      <c r="P40" s="16"/>
      <c r="Q40" s="18">
        <v>0</v>
      </c>
      <c r="R40" s="16"/>
      <c r="S40" s="18">
        <v>0</v>
      </c>
      <c r="T40" s="16"/>
      <c r="U40" s="27">
        <f t="shared" si="4"/>
        <v>8580</v>
      </c>
      <c r="V40" s="31"/>
      <c r="W40" s="12">
        <f t="shared" si="3"/>
        <v>-8580</v>
      </c>
    </row>
    <row r="41" spans="1:23" ht="15.75">
      <c r="A41" s="12" t="s">
        <v>76</v>
      </c>
      <c r="B41" s="12"/>
      <c r="C41" s="18">
        <v>3941667</v>
      </c>
      <c r="D41" s="16"/>
      <c r="E41" s="18">
        <v>49782</v>
      </c>
      <c r="F41" s="16"/>
      <c r="G41" s="18">
        <v>392829</v>
      </c>
      <c r="H41" s="16"/>
      <c r="I41" s="18">
        <v>101107</v>
      </c>
      <c r="J41" s="16"/>
      <c r="K41" s="18">
        <v>747603</v>
      </c>
      <c r="L41" s="16"/>
      <c r="M41" s="18">
        <v>1457701</v>
      </c>
      <c r="N41" s="16"/>
      <c r="O41" s="18">
        <v>253355</v>
      </c>
      <c r="P41" s="16"/>
      <c r="Q41" s="18">
        <v>193567</v>
      </c>
      <c r="R41" s="16"/>
      <c r="S41" s="18">
        <v>0</v>
      </c>
      <c r="T41" s="16"/>
      <c r="U41" s="27">
        <f t="shared" si="4"/>
        <v>3195944</v>
      </c>
      <c r="V41" s="31"/>
      <c r="W41" s="12">
        <f t="shared" si="3"/>
        <v>745723</v>
      </c>
    </row>
    <row r="42" spans="1:23" ht="15.75">
      <c r="A42" s="12" t="s">
        <v>58</v>
      </c>
      <c r="B42" s="12"/>
      <c r="C42" s="18">
        <v>1685037</v>
      </c>
      <c r="D42" s="16"/>
      <c r="E42" s="18">
        <v>29042</v>
      </c>
      <c r="F42" s="16"/>
      <c r="G42" s="18">
        <v>209412</v>
      </c>
      <c r="H42" s="16"/>
      <c r="I42" s="18">
        <v>57392</v>
      </c>
      <c r="J42" s="16"/>
      <c r="K42" s="18">
        <v>341400</v>
      </c>
      <c r="L42" s="16"/>
      <c r="M42" s="18">
        <v>1178191</v>
      </c>
      <c r="N42" s="16"/>
      <c r="O42" s="18">
        <v>118396</v>
      </c>
      <c r="P42" s="16"/>
      <c r="Q42" s="18">
        <v>78376</v>
      </c>
      <c r="R42" s="16"/>
      <c r="S42" s="18">
        <v>587</v>
      </c>
      <c r="T42" s="16"/>
      <c r="U42" s="27">
        <f t="shared" si="4"/>
        <v>2012796</v>
      </c>
      <c r="V42" s="31"/>
      <c r="W42" s="12">
        <f t="shared" si="3"/>
        <v>-327759</v>
      </c>
    </row>
    <row r="43" spans="1:23" ht="15.75">
      <c r="A43" s="12" t="s">
        <v>59</v>
      </c>
      <c r="B43" s="12"/>
      <c r="C43" s="17">
        <f>SUM(C23:C42)</f>
        <v>34284049</v>
      </c>
      <c r="D43" s="16"/>
      <c r="E43" s="17">
        <f>SUM(E23:E42)</f>
        <v>1087365</v>
      </c>
      <c r="F43" s="16"/>
      <c r="G43" s="17">
        <f>SUM(G23:G42)</f>
        <v>3721034</v>
      </c>
      <c r="H43" s="16"/>
      <c r="I43" s="17">
        <f>SUM(I23:I42)</f>
        <v>1271500</v>
      </c>
      <c r="J43" s="16"/>
      <c r="K43" s="17">
        <f>SUM(K23:K42)</f>
        <v>6767513</v>
      </c>
      <c r="L43" s="16"/>
      <c r="M43" s="17">
        <f>SUM(M23:M42)</f>
        <v>12235925</v>
      </c>
      <c r="N43" s="16"/>
      <c r="O43" s="17">
        <f>SUM(O23:O42)</f>
        <v>2617117</v>
      </c>
      <c r="P43" s="16"/>
      <c r="Q43" s="17">
        <f>SUM(Q23:Q42)</f>
        <v>2066321</v>
      </c>
      <c r="R43" s="16"/>
      <c r="S43" s="17">
        <f>SUM(S23:S42)</f>
        <v>4301</v>
      </c>
      <c r="T43" s="16"/>
      <c r="U43" s="17">
        <f>SUM(U23:U42)</f>
        <v>29771076</v>
      </c>
      <c r="V43" s="31"/>
      <c r="W43" s="17">
        <f>SUM(W23:W42)</f>
        <v>4512973</v>
      </c>
    </row>
    <row r="44" spans="1:23" ht="15.75">
      <c r="A44" s="12"/>
      <c r="B44" s="12"/>
      <c r="C44" s="18"/>
      <c r="D44" s="16"/>
      <c r="E44" s="18"/>
      <c r="F44" s="16"/>
      <c r="G44" s="18"/>
      <c r="H44" s="16"/>
      <c r="I44" s="18"/>
      <c r="J44" s="16"/>
      <c r="K44" s="18"/>
      <c r="L44" s="16"/>
      <c r="M44" s="18"/>
      <c r="N44" s="16"/>
      <c r="O44" s="18"/>
      <c r="P44" s="16"/>
      <c r="Q44" s="18"/>
      <c r="R44" s="16"/>
      <c r="S44" s="18"/>
      <c r="T44" s="16"/>
      <c r="U44" s="27"/>
      <c r="V44" s="13"/>
      <c r="W44" s="12"/>
    </row>
    <row r="45" spans="1:23" ht="15.75">
      <c r="A45" s="12" t="s">
        <v>60</v>
      </c>
      <c r="B45" s="12"/>
      <c r="C45" s="18">
        <v>2711744</v>
      </c>
      <c r="D45" s="16"/>
      <c r="E45" s="18">
        <v>118045</v>
      </c>
      <c r="F45" s="16"/>
      <c r="G45" s="18">
        <v>195708</v>
      </c>
      <c r="H45" s="16"/>
      <c r="I45" s="18">
        <v>85514</v>
      </c>
      <c r="J45" s="16"/>
      <c r="K45" s="18">
        <v>873521</v>
      </c>
      <c r="L45" s="16"/>
      <c r="M45" s="18">
        <v>0</v>
      </c>
      <c r="N45" s="16"/>
      <c r="O45" s="18">
        <v>392505</v>
      </c>
      <c r="P45" s="16"/>
      <c r="Q45" s="18">
        <v>770994</v>
      </c>
      <c r="R45" s="16"/>
      <c r="S45" s="18">
        <v>19249</v>
      </c>
      <c r="T45" s="16"/>
      <c r="U45" s="27">
        <f>SUM(E45:S45)</f>
        <v>2455536</v>
      </c>
      <c r="V45" s="31"/>
      <c r="W45" s="27">
        <f>C45-U45</f>
        <v>256208</v>
      </c>
    </row>
    <row r="46" spans="1:23" ht="15.75">
      <c r="A46" s="12" t="s">
        <v>61</v>
      </c>
      <c r="B46" s="12"/>
      <c r="C46" s="18">
        <v>47625</v>
      </c>
      <c r="D46" s="16"/>
      <c r="E46" s="18">
        <v>0</v>
      </c>
      <c r="F46" s="16"/>
      <c r="G46" s="18">
        <v>0</v>
      </c>
      <c r="H46" s="16"/>
      <c r="I46" s="18">
        <v>0</v>
      </c>
      <c r="J46" s="16"/>
      <c r="K46" s="18">
        <v>9435</v>
      </c>
      <c r="L46" s="16"/>
      <c r="M46" s="18">
        <v>0</v>
      </c>
      <c r="N46" s="16"/>
      <c r="O46" s="18">
        <v>13163</v>
      </c>
      <c r="P46" s="16"/>
      <c r="Q46" s="18">
        <v>6194</v>
      </c>
      <c r="R46" s="16"/>
      <c r="S46" s="18">
        <v>0</v>
      </c>
      <c r="T46" s="16"/>
      <c r="U46" s="27">
        <f>SUM(E46:S46)</f>
        <v>28792</v>
      </c>
      <c r="V46" s="13"/>
      <c r="W46" s="27">
        <f>C46-U46</f>
        <v>18833</v>
      </c>
    </row>
    <row r="47" spans="1:23" ht="15.75">
      <c r="A47" s="12" t="s">
        <v>63</v>
      </c>
      <c r="B47" s="12"/>
      <c r="C47" s="16">
        <v>1117859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1117960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27">
        <f>SUM(E47:S47)</f>
        <v>1117960</v>
      </c>
      <c r="V47" s="31"/>
      <c r="W47" s="27">
        <f>C47-U47</f>
        <v>-101</v>
      </c>
    </row>
    <row r="48" spans="1:23" ht="15.75">
      <c r="A48" s="12"/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7"/>
      <c r="V48" s="14"/>
      <c r="W48" s="27"/>
    </row>
    <row r="49" spans="1:23" ht="16.5" thickBot="1">
      <c r="A49" s="12" t="s">
        <v>32</v>
      </c>
      <c r="B49" s="12"/>
      <c r="C49" s="33">
        <f>SUM(C43:C48)+C20</f>
        <v>39227695</v>
      </c>
      <c r="D49" s="16"/>
      <c r="E49" s="33">
        <f>SUM(E43:E48)+E20</f>
        <v>2440508</v>
      </c>
      <c r="F49" s="16"/>
      <c r="G49" s="33">
        <f>SUM(G43:G48)+G20</f>
        <v>5569461</v>
      </c>
      <c r="H49" s="16"/>
      <c r="I49" s="33">
        <f>SUM(I43:I48)+I20</f>
        <v>2289823</v>
      </c>
      <c r="J49" s="16"/>
      <c r="K49" s="33">
        <f>SUM(K43:K48)+K20</f>
        <v>7000290</v>
      </c>
      <c r="L49" s="16"/>
      <c r="M49" s="33">
        <f>SUM(M43:M48)+M20</f>
        <v>12235925</v>
      </c>
      <c r="N49" s="16"/>
      <c r="O49" s="33">
        <f>SUM(O43:O48)+O20</f>
        <v>2009855</v>
      </c>
      <c r="P49" s="16"/>
      <c r="Q49" s="33">
        <f>SUM(Q43:Q48)+Q20</f>
        <v>2851695</v>
      </c>
      <c r="R49" s="16"/>
      <c r="S49" s="33">
        <f>SUM(S43:S48)+S20</f>
        <v>42225</v>
      </c>
      <c r="T49" s="16"/>
      <c r="U49" s="33">
        <f>SUM(U43:U48)+U20</f>
        <v>34439782</v>
      </c>
      <c r="V49" s="16"/>
      <c r="W49" s="33">
        <f>SUM(W43:W48)+W20</f>
        <v>4787913</v>
      </c>
    </row>
    <row r="50" spans="1:23" ht="16.5" thickTop="1">
      <c r="A50" s="26"/>
      <c r="B50" s="12"/>
      <c r="C50" s="25"/>
      <c r="D50" s="14"/>
      <c r="E50" s="25"/>
      <c r="F50" s="14"/>
      <c r="G50" s="25"/>
      <c r="H50" s="14"/>
      <c r="I50" s="25"/>
      <c r="J50" s="14"/>
      <c r="K50" s="25"/>
      <c r="L50" s="14"/>
      <c r="M50" s="25"/>
      <c r="N50" s="14"/>
      <c r="O50" s="25"/>
      <c r="P50" s="14"/>
      <c r="Q50" s="25"/>
      <c r="R50" s="14"/>
      <c r="S50" s="25"/>
      <c r="T50" s="14"/>
      <c r="U50" s="25"/>
      <c r="V50" s="14"/>
      <c r="W50" s="25"/>
    </row>
  </sheetData>
  <sheetProtection/>
  <mergeCells count="5">
    <mergeCell ref="C3:W3"/>
    <mergeCell ref="C5:W5"/>
    <mergeCell ref="C6:W6"/>
    <mergeCell ref="E9:U9"/>
    <mergeCell ref="A3:A6"/>
  </mergeCells>
  <conditionalFormatting sqref="A12:W4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2013-09-25T16:49:29Z</cp:lastPrinted>
  <dcterms:created xsi:type="dcterms:W3CDTF">2009-06-22T13:37:23Z</dcterms:created>
  <dcterms:modified xsi:type="dcterms:W3CDTF">2013-09-25T16:49:34Z</dcterms:modified>
  <cp:category/>
  <cp:version/>
  <cp:contentType/>
  <cp:contentStatus/>
</cp:coreProperties>
</file>