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Sheet'!$A$1:$M$46</definedName>
    <definedName name="_xlnm.Print_Area" localSheetId="1">'Operating'!$A$1:$W$48</definedName>
  </definedNames>
  <calcPr fullCalcOnLoad="1"/>
</workbook>
</file>

<file path=xl/sharedStrings.xml><?xml version="1.0" encoding="utf-8"?>
<sst xmlns="http://schemas.openxmlformats.org/spreadsheetml/2006/main" count="94" uniqueCount="81">
  <si>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</si>
  <si>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</si>
  <si>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</si>
  <si>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</si>
  <si>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</si>
  <si>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</si>
  <si>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</si>
  <si>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</si>
  <si>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</si>
  <si>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</si>
  <si>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</si>
  <si>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</si>
  <si>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</si>
  <si>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</si>
  <si>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</si>
  <si>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</si>
  <si>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</si>
  <si>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</si>
  <si>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</si>
  <si>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</si>
  <si>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Salaries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</si>
  <si>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</si>
  <si>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</si>
  <si>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</si>
  <si>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</si>
  <si>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</si>
  <si>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</si>
  <si>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</si>
  <si>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</si>
  <si>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</si>
  <si>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</si>
  <si>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</si>
  <si>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</si>
  <si>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</si>
  <si>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</si>
  <si>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</si>
  <si>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</si>
  <si>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</si>
  <si>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</si>
  <si>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</si>
  <si>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</si>
  <si>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</si>
  <si>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</si>
  <si>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</si>
  <si>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</si>
  <si>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</si>
  <si>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</si>
  <si>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</si>
  <si>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Campus apartments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</si>
  <si>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</si>
  <si>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</si>
  <si>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</si>
  <si>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</si>
  <si>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</si>
  <si>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</si>
  <si>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</si>
  <si>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</si>
  <si>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</si>
  <si>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</si>
  <si>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Campus apartments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</si>
  <si>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</si>
  <si>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</si>
  <si>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</si>
  <si>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</si>
  <si>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</si>
  <si>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</si>
  <si>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</si>
  <si>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</si>
  <si>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</si>
  <si>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</si>
  <si>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</si>
  <si>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</si>
  <si>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Deferred charges and prepaid expenses</t>
  </si>
  <si>
    <t xml:space="preserve">        Net transfers to plant fund</t>
  </si>
  <si>
    <t xml:space="preserve">            Total equipment renewals and replacements</t>
  </si>
  <si>
    <t xml:space="preserve">    Evangeline</t>
  </si>
  <si>
    <t>ANALYSIS OF REVENUES AND EXPENDITURES</t>
  </si>
  <si>
    <t>AS OF JUNE 30, 2011</t>
  </si>
  <si>
    <t>FOR THE YEAR ENDED JUNE 30, 2011</t>
  </si>
  <si>
    <t xml:space="preserve">        Equipment purchases</t>
  </si>
  <si>
    <t>Principal &amp;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</si>
</sst>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6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2" ht="13.5"/>
    <row r="3" spans="3:22" ht="16.5"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4"/>
      <c r="O3" s="34"/>
      <c r="P3" s="34"/>
      <c r="Q3" s="34"/>
      <c r="R3" s="34"/>
      <c r="S3" s="34"/>
      <c r="T3" s="34"/>
      <c r="U3" s="34"/>
      <c r="V3" s="34"/>
    </row>
    <row r="4" spans="3:22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3:22" ht="15.75"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5"/>
      <c r="O5" s="35"/>
      <c r="P5" s="35"/>
      <c r="Q5" s="35"/>
      <c r="R5" s="35"/>
      <c r="S5" s="35"/>
      <c r="T5" s="35"/>
      <c r="U5" s="35"/>
      <c r="V5" s="35"/>
    </row>
    <row r="6" spans="3:22" ht="15.75">
      <c r="C6" s="38" t="s">
        <v>77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5"/>
      <c r="O6" s="35"/>
      <c r="P6" s="35"/>
      <c r="Q6" s="35"/>
      <c r="R6" s="35"/>
      <c r="S6" s="35"/>
      <c r="T6" s="35"/>
      <c r="U6" s="35"/>
      <c r="V6" s="35"/>
    </row>
    <row r="8" ht="7.5" customHeight="1"/>
    <row r="9" ht="6" customHeight="1"/>
    <row r="11" spans="3:13" s="29" customFormat="1" ht="15.75">
      <c r="C11" s="36" t="s">
        <v>66</v>
      </c>
      <c r="E11" s="36" t="s">
        <v>67</v>
      </c>
      <c r="G11" s="36" t="s">
        <v>62</v>
      </c>
      <c r="I11" s="36" t="s">
        <v>68</v>
      </c>
      <c r="K11" s="36" t="s">
        <v>64</v>
      </c>
      <c r="M11" s="36" t="s">
        <v>18</v>
      </c>
    </row>
    <row r="12" spans="1:13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5.75">
      <c r="A13" s="12" t="s">
        <v>2</v>
      </c>
      <c r="B13" s="14"/>
      <c r="C13" s="15">
        <v>1047848</v>
      </c>
      <c r="D13" s="14"/>
      <c r="E13" s="15">
        <v>-1929602</v>
      </c>
      <c r="F13" s="14"/>
      <c r="G13" s="15">
        <v>5925323</v>
      </c>
      <c r="H13" s="14"/>
      <c r="I13" s="15">
        <v>23160</v>
      </c>
      <c r="J13" s="14"/>
      <c r="K13" s="15">
        <v>1572860</v>
      </c>
      <c r="L13" s="14"/>
      <c r="M13" s="15">
        <f>SUM(C13:K13)</f>
        <v>6639589</v>
      </c>
    </row>
    <row r="14" spans="1:13" ht="15.75">
      <c r="A14" s="12" t="s">
        <v>17</v>
      </c>
      <c r="B14" s="14"/>
      <c r="C14" s="27">
        <v>6899</v>
      </c>
      <c r="D14" s="14"/>
      <c r="E14" s="27">
        <v>614830</v>
      </c>
      <c r="F14" s="14"/>
      <c r="G14" s="27">
        <v>52355</v>
      </c>
      <c r="H14" s="14"/>
      <c r="I14" s="27">
        <v>60</v>
      </c>
      <c r="J14" s="14"/>
      <c r="K14" s="27">
        <v>18</v>
      </c>
      <c r="L14" s="14"/>
      <c r="M14" s="16">
        <f>SUM(C14:K14)</f>
        <v>674162</v>
      </c>
    </row>
    <row r="15" spans="1:13" ht="15.75">
      <c r="A15" s="12" t="s">
        <v>72</v>
      </c>
      <c r="B15" s="14"/>
      <c r="C15" s="27">
        <v>0</v>
      </c>
      <c r="D15" s="14"/>
      <c r="E15" s="27">
        <v>0</v>
      </c>
      <c r="F15" s="14"/>
      <c r="G15" s="27">
        <v>0</v>
      </c>
      <c r="H15" s="14"/>
      <c r="I15" s="27">
        <v>0</v>
      </c>
      <c r="J15" s="14"/>
      <c r="K15" s="27">
        <v>11143</v>
      </c>
      <c r="L15" s="14"/>
      <c r="M15" s="16">
        <f>SUM(C15:K15)</f>
        <v>11143</v>
      </c>
    </row>
    <row r="16" spans="1:13" ht="15.75">
      <c r="A16" s="12" t="s">
        <v>3</v>
      </c>
      <c r="B16" s="16"/>
      <c r="C16" s="17">
        <f>SUM(C13:C15)</f>
        <v>1054747</v>
      </c>
      <c r="D16" s="16"/>
      <c r="E16" s="17">
        <f>SUM(E13:E15)</f>
        <v>-1314772</v>
      </c>
      <c r="F16" s="16"/>
      <c r="G16" s="17">
        <f>SUM(G13:G15)</f>
        <v>5977678</v>
      </c>
      <c r="H16" s="16"/>
      <c r="I16" s="17">
        <f>SUM(I13:I15)</f>
        <v>23220</v>
      </c>
      <c r="J16" s="16"/>
      <c r="K16" s="17">
        <f>SUM(K13:K15)</f>
        <v>1584021</v>
      </c>
      <c r="L16" s="16"/>
      <c r="M16" s="17">
        <f>SUM(M13:M15)</f>
        <v>7324894</v>
      </c>
    </row>
    <row r="17" spans="1:13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>
      <c r="A19" s="12" t="s">
        <v>5</v>
      </c>
      <c r="B19" s="16"/>
      <c r="C19" s="16">
        <v>5079</v>
      </c>
      <c r="D19" s="16"/>
      <c r="E19" s="16">
        <v>117813</v>
      </c>
      <c r="F19" s="16"/>
      <c r="G19" s="16">
        <v>4329</v>
      </c>
      <c r="H19" s="16"/>
      <c r="I19" s="16">
        <v>14</v>
      </c>
      <c r="J19" s="16"/>
      <c r="K19" s="16">
        <v>22286</v>
      </c>
      <c r="L19" s="16"/>
      <c r="M19" s="16">
        <f>SUM(C19:K19)</f>
        <v>149521</v>
      </c>
    </row>
    <row r="20" spans="1:13" ht="15.75">
      <c r="A20" s="12" t="s">
        <v>69</v>
      </c>
      <c r="B20" s="16"/>
      <c r="C20" s="16">
        <v>923550</v>
      </c>
      <c r="D20" s="16"/>
      <c r="E20" s="16">
        <v>0</v>
      </c>
      <c r="F20" s="16"/>
      <c r="G20" s="16">
        <v>6999</v>
      </c>
      <c r="H20" s="16"/>
      <c r="I20" s="16">
        <v>0</v>
      </c>
      <c r="J20" s="16"/>
      <c r="K20" s="16">
        <v>0</v>
      </c>
      <c r="L20" s="16"/>
      <c r="M20" s="16">
        <f>SUM(C20:K20)</f>
        <v>930549</v>
      </c>
    </row>
    <row r="21" spans="1:13" ht="15.75">
      <c r="A21" s="12" t="s">
        <v>19</v>
      </c>
      <c r="B21" s="16"/>
      <c r="C21" s="16">
        <v>0</v>
      </c>
      <c r="D21" s="16"/>
      <c r="E21" s="16">
        <v>286257</v>
      </c>
      <c r="F21" s="16"/>
      <c r="G21" s="16">
        <v>27713</v>
      </c>
      <c r="H21" s="16"/>
      <c r="I21" s="16">
        <v>0</v>
      </c>
      <c r="J21" s="16"/>
      <c r="K21" s="16">
        <v>21143</v>
      </c>
      <c r="L21" s="16"/>
      <c r="M21" s="16">
        <f>SUM(C21:K21)</f>
        <v>335113</v>
      </c>
    </row>
    <row r="22" spans="1:13" ht="15.75">
      <c r="A22" s="12" t="s">
        <v>6</v>
      </c>
      <c r="B22" s="16"/>
      <c r="C22" s="17">
        <f>SUM(C19:C21)</f>
        <v>928629</v>
      </c>
      <c r="D22" s="16"/>
      <c r="E22" s="17">
        <f>SUM(E19:E21)</f>
        <v>404070</v>
      </c>
      <c r="F22" s="16"/>
      <c r="G22" s="17">
        <f>SUM(G19:G21)</f>
        <v>39041</v>
      </c>
      <c r="H22" s="16"/>
      <c r="I22" s="17">
        <f>SUM(I19:I21)</f>
        <v>14</v>
      </c>
      <c r="J22" s="16"/>
      <c r="K22" s="17">
        <f>SUM(K19:K21)</f>
        <v>43429</v>
      </c>
      <c r="L22" s="16"/>
      <c r="M22" s="17">
        <f>SUM(M19:M21)</f>
        <v>1415183</v>
      </c>
    </row>
    <row r="23" spans="1:13" ht="15.7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6.5" thickBot="1">
      <c r="A24" s="12" t="s">
        <v>7</v>
      </c>
      <c r="B24" s="16"/>
      <c r="C24" s="19">
        <f>C16-C22</f>
        <v>126118</v>
      </c>
      <c r="D24" s="16"/>
      <c r="E24" s="19">
        <f>E16-E22</f>
        <v>-1718842</v>
      </c>
      <c r="F24" s="16"/>
      <c r="G24" s="19">
        <f>G16-G22</f>
        <v>5938637</v>
      </c>
      <c r="H24" s="16"/>
      <c r="I24" s="19">
        <f>I16-I22</f>
        <v>23206</v>
      </c>
      <c r="J24" s="16"/>
      <c r="K24" s="19">
        <f>K16-K22</f>
        <v>1540592</v>
      </c>
      <c r="L24" s="16"/>
      <c r="M24" s="22">
        <f>M16-M22</f>
        <v>5909711</v>
      </c>
    </row>
    <row r="25" spans="1:13" s="11" customFormat="1" ht="16.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5.75">
      <c r="A28" s="6"/>
      <c r="B28" s="35"/>
      <c r="C28" s="38" t="s">
        <v>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.75">
      <c r="A29" s="6"/>
      <c r="B29" s="35"/>
      <c r="C29" s="38" t="s">
        <v>78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.75">
      <c r="A31" s="6"/>
      <c r="B31" s="8"/>
      <c r="C31" s="36" t="s">
        <v>66</v>
      </c>
      <c r="D31" s="29"/>
      <c r="E31" s="36" t="s">
        <v>67</v>
      </c>
      <c r="F31" s="29"/>
      <c r="G31" s="36" t="s">
        <v>62</v>
      </c>
      <c r="H31" s="29"/>
      <c r="I31" s="36" t="s">
        <v>68</v>
      </c>
      <c r="J31" s="29"/>
      <c r="K31" s="36" t="s">
        <v>64</v>
      </c>
      <c r="L31" s="29"/>
      <c r="M31" s="36" t="s">
        <v>18</v>
      </c>
    </row>
    <row r="32" spans="1:13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5.75">
      <c r="A34" s="12" t="s">
        <v>11</v>
      </c>
      <c r="B34" s="16"/>
      <c r="C34" s="20">
        <v>0</v>
      </c>
      <c r="D34" s="16"/>
      <c r="E34" s="20">
        <v>-2744302</v>
      </c>
      <c r="F34" s="16"/>
      <c r="G34" s="20">
        <v>4989081</v>
      </c>
      <c r="H34" s="16"/>
      <c r="I34" s="20">
        <v>8223</v>
      </c>
      <c r="J34" s="16"/>
      <c r="K34" s="20">
        <v>1357926</v>
      </c>
      <c r="L34" s="16"/>
      <c r="M34" s="20">
        <f>SUM(C34:K34)</f>
        <v>3610928</v>
      </c>
    </row>
    <row r="35" spans="1:13" ht="15.75">
      <c r="A35" s="12" t="s">
        <v>12</v>
      </c>
      <c r="B35" s="16"/>
      <c r="C35" s="16">
        <v>0</v>
      </c>
      <c r="D35" s="16"/>
      <c r="E35" s="16">
        <v>4726061</v>
      </c>
      <c r="F35" s="16"/>
      <c r="G35" s="16">
        <v>692182</v>
      </c>
      <c r="H35" s="16"/>
      <c r="I35" s="16">
        <v>19983</v>
      </c>
      <c r="J35" s="16"/>
      <c r="K35" s="16">
        <v>99995</v>
      </c>
      <c r="L35" s="16"/>
      <c r="M35" s="16">
        <f>SUM(C35:K35)</f>
        <v>5538221</v>
      </c>
    </row>
    <row r="36" spans="1:13" ht="15.75">
      <c r="A36" s="12" t="s">
        <v>73</v>
      </c>
      <c r="B36" s="16"/>
      <c r="C36" s="16">
        <v>0</v>
      </c>
      <c r="D36" s="16"/>
      <c r="E36" s="16">
        <v>-4309893</v>
      </c>
      <c r="F36" s="16"/>
      <c r="G36" s="16">
        <v>48508</v>
      </c>
      <c r="H36" s="16"/>
      <c r="I36" s="16">
        <v>-5000</v>
      </c>
      <c r="J36" s="16"/>
      <c r="K36" s="16">
        <v>0</v>
      </c>
      <c r="L36" s="16"/>
      <c r="M36" s="16">
        <f>SUM(C36:K36)</f>
        <v>-4266385</v>
      </c>
    </row>
    <row r="37" spans="1:13" ht="15.75">
      <c r="A37" s="12" t="s">
        <v>13</v>
      </c>
      <c r="B37" s="16"/>
      <c r="C37" s="17">
        <f>SUM(C34:C36)</f>
        <v>0</v>
      </c>
      <c r="D37" s="16"/>
      <c r="E37" s="17">
        <f>SUM(E34:E36)</f>
        <v>-2328134</v>
      </c>
      <c r="F37" s="16"/>
      <c r="G37" s="17">
        <f>SUM(G34:G36)</f>
        <v>5729771</v>
      </c>
      <c r="H37" s="16"/>
      <c r="I37" s="17">
        <f>SUM(I34:I36)</f>
        <v>23206</v>
      </c>
      <c r="J37" s="16"/>
      <c r="K37" s="17">
        <f>SUM(K34:K36)</f>
        <v>1457921</v>
      </c>
      <c r="L37" s="16"/>
      <c r="M37" s="17">
        <f>SUM(M34:M36)</f>
        <v>4882764</v>
      </c>
    </row>
    <row r="38" spans="1:13" ht="15.7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.75">
      <c r="A39" s="1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.75">
      <c r="A40" s="12" t="s">
        <v>11</v>
      </c>
      <c r="B40" s="16"/>
      <c r="C40" s="16">
        <v>125728</v>
      </c>
      <c r="D40" s="16"/>
      <c r="E40" s="16">
        <v>608705</v>
      </c>
      <c r="F40" s="16"/>
      <c r="G40" s="16">
        <v>187389</v>
      </c>
      <c r="H40" s="16"/>
      <c r="I40" s="16">
        <v>0</v>
      </c>
      <c r="J40" s="16"/>
      <c r="K40" s="16">
        <v>82671</v>
      </c>
      <c r="L40" s="16"/>
      <c r="M40" s="16">
        <f>SUM(C40:K40)</f>
        <v>1004493</v>
      </c>
    </row>
    <row r="41" spans="1:13" ht="15.75">
      <c r="A41" s="12" t="s">
        <v>15</v>
      </c>
      <c r="B41" s="16"/>
      <c r="C41" s="16">
        <v>28725</v>
      </c>
      <c r="D41" s="16"/>
      <c r="E41" s="16">
        <v>587</v>
      </c>
      <c r="F41" s="16"/>
      <c r="G41" s="16">
        <v>21477</v>
      </c>
      <c r="H41" s="16"/>
      <c r="I41" s="16">
        <v>0</v>
      </c>
      <c r="J41" s="16"/>
      <c r="K41" s="16">
        <v>0</v>
      </c>
      <c r="L41" s="16"/>
      <c r="M41" s="16">
        <f>SUM(C41:K41)</f>
        <v>50789</v>
      </c>
    </row>
    <row r="42" spans="1:13" ht="15.75">
      <c r="A42" s="12" t="s">
        <v>79</v>
      </c>
      <c r="B42" s="16"/>
      <c r="C42" s="16">
        <v>-28335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f>SUM(C42:K42)</f>
        <v>-28335</v>
      </c>
    </row>
    <row r="43" spans="1:13" ht="15.75">
      <c r="A43" s="12" t="s">
        <v>74</v>
      </c>
      <c r="B43" s="16"/>
      <c r="C43" s="21">
        <f>SUM(C40:C42)</f>
        <v>126118</v>
      </c>
      <c r="D43" s="16"/>
      <c r="E43" s="21">
        <f>SUM(E40:E42)</f>
        <v>609292</v>
      </c>
      <c r="F43" s="16"/>
      <c r="G43" s="21">
        <f>SUM(G40:G42)</f>
        <v>208866</v>
      </c>
      <c r="H43" s="16"/>
      <c r="I43" s="37">
        <f>SUM(I40:I42)</f>
        <v>0</v>
      </c>
      <c r="J43" s="16"/>
      <c r="K43" s="21">
        <f>SUM(K40:K42)</f>
        <v>82671</v>
      </c>
      <c r="L43" s="16"/>
      <c r="M43" s="21">
        <f>SUM(M40:M42)</f>
        <v>1026947</v>
      </c>
    </row>
    <row r="44" spans="1:13" ht="15.75">
      <c r="A44" s="12"/>
      <c r="B44" s="13"/>
      <c r="C44" s="16"/>
      <c r="D44" s="13"/>
      <c r="E44" s="16"/>
      <c r="F44" s="13"/>
      <c r="G44" s="16"/>
      <c r="H44" s="13"/>
      <c r="I44" s="16"/>
      <c r="J44" s="13"/>
      <c r="K44" s="16"/>
      <c r="L44" s="13"/>
      <c r="M44" s="16"/>
    </row>
    <row r="45" spans="1:13" ht="16.5" thickBot="1">
      <c r="A45" s="12" t="s">
        <v>16</v>
      </c>
      <c r="B45" s="16"/>
      <c r="C45" s="22">
        <f>C37+C43</f>
        <v>126118</v>
      </c>
      <c r="D45" s="16"/>
      <c r="E45" s="22">
        <f>E37+E43</f>
        <v>-1718842</v>
      </c>
      <c r="F45" s="16"/>
      <c r="G45" s="22">
        <f>G37+G43</f>
        <v>5938637</v>
      </c>
      <c r="H45" s="16"/>
      <c r="I45" s="22">
        <f>I37+I43</f>
        <v>23206</v>
      </c>
      <c r="J45" s="16"/>
      <c r="K45" s="22">
        <f>K37+K43</f>
        <v>1540592</v>
      </c>
      <c r="L45" s="16"/>
      <c r="M45" s="22">
        <f>M37+M43</f>
        <v>5909711</v>
      </c>
    </row>
    <row r="46" spans="1:13" ht="16.5" thickTop="1">
      <c r="A46" s="10"/>
      <c r="B46" s="7"/>
      <c r="C46" s="11"/>
      <c r="D46" s="7"/>
      <c r="E46" s="11"/>
      <c r="F46" s="7"/>
      <c r="G46" s="11"/>
      <c r="H46" s="7"/>
      <c r="I46" s="11"/>
      <c r="J46" s="7"/>
      <c r="K46" s="11"/>
      <c r="L46" s="7"/>
      <c r="M46" s="11"/>
    </row>
  </sheetData>
  <sheetProtection/>
  <mergeCells count="5">
    <mergeCell ref="C6:M6"/>
    <mergeCell ref="C28:M28"/>
    <mergeCell ref="C29:M29"/>
    <mergeCell ref="C3:M3"/>
    <mergeCell ref="C5:M5"/>
  </mergeCells>
  <conditionalFormatting sqref="A12:M24 A32:M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8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2.57421875" style="4" bestFit="1" customWidth="1"/>
    <col min="4" max="4" width="1.7109375" style="4" customWidth="1"/>
    <col min="5" max="5" width="11.421875" style="4" bestFit="1" customWidth="1"/>
    <col min="6" max="6" width="1.7109375" style="4" customWidth="1"/>
    <col min="7" max="7" width="11.421875" style="4" bestFit="1" customWidth="1"/>
    <col min="8" max="8" width="1.7109375" style="4" customWidth="1"/>
    <col min="9" max="9" width="11.421875" style="4" bestFit="1" customWidth="1"/>
    <col min="10" max="10" width="1.7109375" style="4" customWidth="1"/>
    <col min="11" max="11" width="12.28125" style="4" customWidth="1"/>
    <col min="12" max="12" width="1.7109375" style="4" customWidth="1"/>
    <col min="13" max="13" width="11.421875" style="4" bestFit="1" customWidth="1"/>
    <col min="14" max="14" width="1.7109375" style="4" customWidth="1"/>
    <col min="15" max="15" width="13.00390625" style="4" bestFit="1" customWidth="1"/>
    <col min="16" max="16" width="1.7109375" style="4" customWidth="1"/>
    <col min="17" max="17" width="11.421875" style="4" bestFit="1" customWidth="1"/>
    <col min="18" max="18" width="1.7109375" style="4" customWidth="1"/>
    <col min="19" max="19" width="12.140625" style="4" bestFit="1" customWidth="1"/>
    <col min="20" max="20" width="1.7109375" style="4" customWidth="1"/>
    <col min="21" max="21" width="14.28125" style="4" bestFit="1" customWidth="1"/>
    <col min="22" max="22" width="1.7109375" style="4" customWidth="1"/>
    <col min="23" max="23" width="14.8515625" style="4" bestFit="1" customWidth="1"/>
    <col min="24" max="16384" width="9.140625" style="4" customWidth="1"/>
  </cols>
  <sheetData>
    <row r="2" ht="13.5"/>
    <row r="3" spans="3:23" ht="16.5"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3:23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3:23" ht="15.75">
      <c r="C5" s="38" t="s">
        <v>76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3:23" ht="15.75">
      <c r="C6" s="38" t="s">
        <v>78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ht="15.75">
      <c r="B9" s="24"/>
      <c r="C9" s="24"/>
      <c r="D9" s="24"/>
      <c r="E9" s="40" t="s">
        <v>29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24"/>
      <c r="W9" s="28" t="s">
        <v>27</v>
      </c>
    </row>
    <row r="10" spans="2:23" s="29" customFormat="1" ht="15.75">
      <c r="B10" s="28"/>
      <c r="C10" s="28"/>
      <c r="D10" s="28"/>
      <c r="E10" s="28"/>
      <c r="F10" s="28"/>
      <c r="G10" s="28"/>
      <c r="H10" s="28"/>
      <c r="I10" s="28" t="s">
        <v>22</v>
      </c>
      <c r="J10" s="28"/>
      <c r="K10" s="28" t="s">
        <v>24</v>
      </c>
      <c r="L10" s="28"/>
      <c r="M10" s="28" t="s">
        <v>80</v>
      </c>
      <c r="N10" s="28"/>
      <c r="O10" s="28" t="s">
        <v>35</v>
      </c>
      <c r="P10" s="28"/>
      <c r="Q10" s="28"/>
      <c r="R10" s="28"/>
      <c r="S10" s="28"/>
      <c r="T10" s="28"/>
      <c r="U10" s="28"/>
      <c r="V10" s="28"/>
      <c r="W10" s="28" t="s">
        <v>28</v>
      </c>
    </row>
    <row r="11" spans="2:23" s="29" customFormat="1" ht="15.75">
      <c r="B11" s="28"/>
      <c r="C11" s="32" t="s">
        <v>27</v>
      </c>
      <c r="D11" s="28"/>
      <c r="E11" s="32" t="s">
        <v>20</v>
      </c>
      <c r="F11" s="28"/>
      <c r="G11" s="32" t="s">
        <v>21</v>
      </c>
      <c r="H11" s="28"/>
      <c r="I11" s="32" t="s">
        <v>23</v>
      </c>
      <c r="J11" s="28"/>
      <c r="K11" s="32" t="s">
        <v>25</v>
      </c>
      <c r="L11" s="28"/>
      <c r="M11" s="32" t="s">
        <v>34</v>
      </c>
      <c r="N11" s="28"/>
      <c r="O11" s="32" t="s">
        <v>36</v>
      </c>
      <c r="P11" s="28"/>
      <c r="Q11" s="32" t="s">
        <v>37</v>
      </c>
      <c r="R11" s="28"/>
      <c r="S11" s="32" t="s">
        <v>26</v>
      </c>
      <c r="T11" s="28"/>
      <c r="U11" s="32" t="s">
        <v>18</v>
      </c>
      <c r="V11" s="28"/>
      <c r="W11" s="32" t="s">
        <v>29</v>
      </c>
    </row>
    <row r="12" spans="1:23" ht="15.75">
      <c r="A12" s="12" t="s">
        <v>30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38</v>
      </c>
      <c r="B13" s="12"/>
      <c r="C13" s="30">
        <v>247705</v>
      </c>
      <c r="D13" s="20"/>
      <c r="E13" s="30">
        <v>996323</v>
      </c>
      <c r="F13" s="20"/>
      <c r="G13" s="30">
        <v>727536</v>
      </c>
      <c r="H13" s="20"/>
      <c r="I13" s="30">
        <v>518268</v>
      </c>
      <c r="J13" s="20"/>
      <c r="K13" s="30">
        <v>1448130</v>
      </c>
      <c r="L13" s="20"/>
      <c r="M13" s="30">
        <v>30</v>
      </c>
      <c r="N13" s="20"/>
      <c r="O13" s="30">
        <v>0</v>
      </c>
      <c r="P13" s="20"/>
      <c r="Q13" s="30">
        <v>0</v>
      </c>
      <c r="R13" s="20"/>
      <c r="S13" s="30">
        <v>16730</v>
      </c>
      <c r="T13" s="20"/>
      <c r="U13" s="30">
        <f aca="true" t="shared" si="0" ref="U13:U19">SUM(E13:S13)</f>
        <v>3707017</v>
      </c>
      <c r="V13" s="20"/>
      <c r="W13" s="30">
        <f aca="true" t="shared" si="1" ref="W13:W19">C13-U13</f>
        <v>-3459312</v>
      </c>
    </row>
    <row r="14" spans="1:23" ht="15.75">
      <c r="A14" s="12" t="s">
        <v>70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1531786</v>
      </c>
      <c r="L14" s="31"/>
      <c r="M14" s="27">
        <v>0</v>
      </c>
      <c r="N14" s="31"/>
      <c r="O14" s="27">
        <v>0</v>
      </c>
      <c r="P14" s="31"/>
      <c r="Q14" s="27">
        <v>0</v>
      </c>
      <c r="R14" s="31"/>
      <c r="S14" s="27">
        <v>0</v>
      </c>
      <c r="T14" s="31"/>
      <c r="U14" s="27">
        <f t="shared" si="0"/>
        <v>1531786</v>
      </c>
      <c r="V14" s="31"/>
      <c r="W14" s="27">
        <f t="shared" si="1"/>
        <v>-1531786</v>
      </c>
    </row>
    <row r="15" spans="1:23" ht="15.75">
      <c r="A15" s="12" t="s">
        <v>71</v>
      </c>
      <c r="B15" s="12"/>
      <c r="C15" s="27">
        <v>0</v>
      </c>
      <c r="D15" s="31"/>
      <c r="E15" s="27">
        <v>0</v>
      </c>
      <c r="F15" s="31"/>
      <c r="G15" s="27">
        <v>0</v>
      </c>
      <c r="H15" s="31"/>
      <c r="I15" s="27">
        <v>0</v>
      </c>
      <c r="J15" s="31"/>
      <c r="K15" s="27">
        <v>-4417379</v>
      </c>
      <c r="L15" s="31"/>
      <c r="M15" s="27">
        <v>0</v>
      </c>
      <c r="N15" s="31"/>
      <c r="O15" s="27">
        <v>0</v>
      </c>
      <c r="P15" s="31"/>
      <c r="Q15" s="27">
        <v>0</v>
      </c>
      <c r="R15" s="31"/>
      <c r="S15" s="27">
        <v>0</v>
      </c>
      <c r="T15" s="31"/>
      <c r="U15" s="27">
        <f t="shared" si="0"/>
        <v>-4417379</v>
      </c>
      <c r="V15" s="31"/>
      <c r="W15" s="27">
        <f t="shared" si="1"/>
        <v>4417379</v>
      </c>
    </row>
    <row r="16" spans="1:23" ht="15.75">
      <c r="A16" s="12" t="s">
        <v>39</v>
      </c>
      <c r="B16" s="12"/>
      <c r="C16" s="12">
        <v>488448</v>
      </c>
      <c r="D16" s="13"/>
      <c r="E16" s="27">
        <v>0</v>
      </c>
      <c r="F16" s="13"/>
      <c r="G16" s="27">
        <v>0</v>
      </c>
      <c r="H16" s="31"/>
      <c r="I16" s="27">
        <v>0</v>
      </c>
      <c r="J16" s="13"/>
      <c r="K16" s="27">
        <v>0</v>
      </c>
      <c r="L16" s="13"/>
      <c r="M16" s="27">
        <v>0</v>
      </c>
      <c r="N16" s="13"/>
      <c r="O16" s="27">
        <v>0</v>
      </c>
      <c r="P16" s="13"/>
      <c r="Q16" s="27">
        <v>0</v>
      </c>
      <c r="R16" s="13"/>
      <c r="S16" s="27">
        <v>0</v>
      </c>
      <c r="T16" s="13"/>
      <c r="U16" s="27">
        <f t="shared" si="0"/>
        <v>0</v>
      </c>
      <c r="V16" s="13"/>
      <c r="W16" s="12">
        <f t="shared" si="1"/>
        <v>488448</v>
      </c>
    </row>
    <row r="17" spans="1:23" ht="15.75">
      <c r="A17" s="12" t="s">
        <v>40</v>
      </c>
      <c r="B17" s="12"/>
      <c r="C17" s="27">
        <v>0</v>
      </c>
      <c r="D17" s="31"/>
      <c r="E17" s="27">
        <v>37500</v>
      </c>
      <c r="F17" s="31"/>
      <c r="G17" s="27">
        <v>1003057</v>
      </c>
      <c r="H17" s="31"/>
      <c r="I17" s="27">
        <v>333973</v>
      </c>
      <c r="J17" s="31"/>
      <c r="K17" s="27">
        <v>-208187</v>
      </c>
      <c r="L17" s="31"/>
      <c r="M17" s="27">
        <v>0</v>
      </c>
      <c r="N17" s="31"/>
      <c r="O17" s="27">
        <v>-1188101</v>
      </c>
      <c r="P17" s="31"/>
      <c r="Q17" s="27">
        <v>9763</v>
      </c>
      <c r="R17" s="31"/>
      <c r="S17" s="27">
        <v>11995</v>
      </c>
      <c r="T17" s="31"/>
      <c r="U17" s="27">
        <f t="shared" si="0"/>
        <v>0</v>
      </c>
      <c r="V17" s="31"/>
      <c r="W17" s="27">
        <f t="shared" si="1"/>
        <v>0</v>
      </c>
    </row>
    <row r="18" spans="1:23" ht="15.75">
      <c r="A18" s="12" t="s">
        <v>41</v>
      </c>
      <c r="B18" s="12"/>
      <c r="C18" s="27">
        <v>264467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f t="shared" si="0"/>
        <v>0</v>
      </c>
      <c r="V18" s="31"/>
      <c r="W18" s="12">
        <f t="shared" si="1"/>
        <v>264467</v>
      </c>
    </row>
    <row r="19" spans="1:23" ht="15.75">
      <c r="A19" s="12" t="s">
        <v>42</v>
      </c>
      <c r="B19" s="12"/>
      <c r="C19" s="27">
        <v>0</v>
      </c>
      <c r="D19" s="31"/>
      <c r="E19" s="27">
        <v>17069</v>
      </c>
      <c r="F19" s="31"/>
      <c r="G19" s="27">
        <v>25388</v>
      </c>
      <c r="H19" s="31"/>
      <c r="I19" s="27">
        <v>4726</v>
      </c>
      <c r="J19" s="31"/>
      <c r="K19" s="27">
        <v>132013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0</v>
      </c>
      <c r="T19" s="31"/>
      <c r="U19" s="27">
        <f t="shared" si="0"/>
        <v>179196</v>
      </c>
      <c r="V19" s="31"/>
      <c r="W19" s="12">
        <f t="shared" si="1"/>
        <v>-179196</v>
      </c>
    </row>
    <row r="20" spans="1:23" ht="15.75">
      <c r="A20" s="12" t="s">
        <v>31</v>
      </c>
      <c r="B20" s="12"/>
      <c r="C20" s="17">
        <f>SUM(C13:C19)</f>
        <v>1000620</v>
      </c>
      <c r="D20" s="16"/>
      <c r="E20" s="17">
        <f>SUM(E13:E19)</f>
        <v>1050892</v>
      </c>
      <c r="F20" s="16"/>
      <c r="G20" s="17">
        <f>SUM(G13:G19)</f>
        <v>1755981</v>
      </c>
      <c r="H20" s="16"/>
      <c r="I20" s="17">
        <f>SUM(I13:I19)</f>
        <v>856967</v>
      </c>
      <c r="J20" s="16"/>
      <c r="K20" s="17">
        <f>SUM(K13:K19)</f>
        <v>-1513637</v>
      </c>
      <c r="L20" s="16"/>
      <c r="M20" s="17">
        <f>SUM(M13:M19)</f>
        <v>30</v>
      </c>
      <c r="N20" s="16"/>
      <c r="O20" s="17">
        <f>SUM(O13:O19)</f>
        <v>-1188101</v>
      </c>
      <c r="P20" s="16"/>
      <c r="Q20" s="17">
        <f>SUM(Q13:Q19)</f>
        <v>9763</v>
      </c>
      <c r="R20" s="16"/>
      <c r="S20" s="17">
        <f>SUM(S13:S19)</f>
        <v>28725</v>
      </c>
      <c r="T20" s="16"/>
      <c r="U20" s="17">
        <f>SUM(U13:U19)</f>
        <v>1000620</v>
      </c>
      <c r="V20" s="16"/>
      <c r="W20" s="17">
        <f>SUM(W13:W19)</f>
        <v>0</v>
      </c>
    </row>
    <row r="21" spans="1:23" ht="15.7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>
      <c r="A22" s="12" t="s">
        <v>43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18"/>
      <c r="T22" s="16"/>
      <c r="U22" s="27"/>
      <c r="V22" s="16"/>
      <c r="W22" s="27"/>
    </row>
    <row r="23" spans="1:23" ht="15.75">
      <c r="A23" s="12" t="s">
        <v>44</v>
      </c>
      <c r="B23" s="12"/>
      <c r="C23" s="18">
        <v>1083778</v>
      </c>
      <c r="D23" s="16"/>
      <c r="E23" s="18">
        <v>30022</v>
      </c>
      <c r="F23" s="16"/>
      <c r="G23" s="18">
        <v>205624</v>
      </c>
      <c r="H23" s="16"/>
      <c r="I23" s="18">
        <v>50198</v>
      </c>
      <c r="J23" s="16"/>
      <c r="K23" s="18">
        <v>218514</v>
      </c>
      <c r="L23" s="16"/>
      <c r="M23" s="18">
        <v>0</v>
      </c>
      <c r="N23" s="16"/>
      <c r="O23" s="18">
        <v>107018</v>
      </c>
      <c r="P23" s="16"/>
      <c r="Q23" s="18">
        <v>156162</v>
      </c>
      <c r="R23" s="16"/>
      <c r="S23" s="18">
        <v>0</v>
      </c>
      <c r="T23" s="16"/>
      <c r="U23" s="27">
        <f aca="true" t="shared" si="2" ref="U23:U33">SUM(E23:S23)</f>
        <v>767538</v>
      </c>
      <c r="V23" s="16"/>
      <c r="W23" s="12">
        <f>C23-U23</f>
        <v>316240</v>
      </c>
    </row>
    <row r="24" spans="1:23" ht="15.75">
      <c r="A24" s="12" t="s">
        <v>45</v>
      </c>
      <c r="B24" s="12"/>
      <c r="C24" s="18">
        <v>754194</v>
      </c>
      <c r="D24" s="16"/>
      <c r="E24" s="18">
        <v>9960</v>
      </c>
      <c r="F24" s="16"/>
      <c r="G24" s="18">
        <v>96170</v>
      </c>
      <c r="H24" s="16"/>
      <c r="I24" s="18">
        <v>27810</v>
      </c>
      <c r="J24" s="16"/>
      <c r="K24" s="18">
        <v>153564</v>
      </c>
      <c r="L24" s="16"/>
      <c r="M24" s="18">
        <v>0</v>
      </c>
      <c r="N24" s="16"/>
      <c r="O24" s="18">
        <v>79872</v>
      </c>
      <c r="P24" s="16"/>
      <c r="Q24" s="18">
        <v>131096</v>
      </c>
      <c r="R24" s="16"/>
      <c r="S24" s="18">
        <v>0</v>
      </c>
      <c r="T24" s="16"/>
      <c r="U24" s="27">
        <f t="shared" si="2"/>
        <v>498472</v>
      </c>
      <c r="V24" s="16"/>
      <c r="W24" s="12">
        <f aca="true" t="shared" si="3" ref="W24:W40">C24-U24</f>
        <v>255722</v>
      </c>
    </row>
    <row r="25" spans="1:23" ht="15.75">
      <c r="A25" s="12" t="s">
        <v>46</v>
      </c>
      <c r="B25" s="12"/>
      <c r="C25" s="18">
        <v>1467678</v>
      </c>
      <c r="D25" s="16"/>
      <c r="E25" s="18">
        <v>18325</v>
      </c>
      <c r="F25" s="16"/>
      <c r="G25" s="18">
        <v>182968</v>
      </c>
      <c r="H25" s="16"/>
      <c r="I25" s="18">
        <v>44634</v>
      </c>
      <c r="J25" s="16"/>
      <c r="K25" s="18">
        <v>303842</v>
      </c>
      <c r="L25" s="16"/>
      <c r="M25" s="18">
        <v>793895</v>
      </c>
      <c r="N25" s="16"/>
      <c r="O25" s="18">
        <v>105150</v>
      </c>
      <c r="P25" s="16"/>
      <c r="Q25" s="18">
        <v>171857</v>
      </c>
      <c r="R25" s="16"/>
      <c r="S25" s="18">
        <v>0</v>
      </c>
      <c r="T25" s="16"/>
      <c r="U25" s="27">
        <f t="shared" si="2"/>
        <v>1620671</v>
      </c>
      <c r="V25" s="16"/>
      <c r="W25" s="12">
        <f t="shared" si="3"/>
        <v>-152993</v>
      </c>
    </row>
    <row r="26" spans="1:23" ht="15.75">
      <c r="A26" s="12" t="s">
        <v>47</v>
      </c>
      <c r="B26" s="12"/>
      <c r="C26" s="18">
        <v>713156</v>
      </c>
      <c r="D26" s="16"/>
      <c r="E26" s="18">
        <v>20523</v>
      </c>
      <c r="F26" s="16"/>
      <c r="G26" s="18">
        <v>200417</v>
      </c>
      <c r="H26" s="16"/>
      <c r="I26" s="18">
        <v>49097</v>
      </c>
      <c r="J26" s="16"/>
      <c r="K26" s="18">
        <v>169578</v>
      </c>
      <c r="L26" s="16"/>
      <c r="M26" s="18">
        <v>0</v>
      </c>
      <c r="N26" s="16"/>
      <c r="O26" s="18">
        <v>69600</v>
      </c>
      <c r="P26" s="16"/>
      <c r="Q26" s="18">
        <v>165603</v>
      </c>
      <c r="R26" s="16"/>
      <c r="S26" s="18">
        <v>0</v>
      </c>
      <c r="T26" s="16"/>
      <c r="U26" s="27">
        <f t="shared" si="2"/>
        <v>674818</v>
      </c>
      <c r="V26" s="16"/>
      <c r="W26" s="12">
        <f t="shared" si="3"/>
        <v>38338</v>
      </c>
    </row>
    <row r="27" spans="1:23" ht="15.75">
      <c r="A27" s="12" t="s">
        <v>48</v>
      </c>
      <c r="B27" s="12"/>
      <c r="C27" s="18">
        <v>5114967</v>
      </c>
      <c r="D27" s="16"/>
      <c r="E27" s="18">
        <v>62535</v>
      </c>
      <c r="F27" s="16"/>
      <c r="G27" s="18">
        <v>356188</v>
      </c>
      <c r="H27" s="16"/>
      <c r="I27" s="18">
        <v>98649</v>
      </c>
      <c r="J27" s="16"/>
      <c r="K27" s="18">
        <v>1031945</v>
      </c>
      <c r="L27" s="16"/>
      <c r="M27" s="18">
        <v>1588673</v>
      </c>
      <c r="N27" s="16"/>
      <c r="O27" s="18">
        <v>377914</v>
      </c>
      <c r="P27" s="16"/>
      <c r="Q27" s="18">
        <v>161639</v>
      </c>
      <c r="R27" s="16"/>
      <c r="S27" s="18">
        <v>0</v>
      </c>
      <c r="T27" s="16"/>
      <c r="U27" s="27">
        <f t="shared" si="2"/>
        <v>3677543</v>
      </c>
      <c r="V27" s="16"/>
      <c r="W27" s="12">
        <f t="shared" si="3"/>
        <v>1437424</v>
      </c>
    </row>
    <row r="28" spans="1:23" ht="15.75">
      <c r="A28" s="12" t="s">
        <v>49</v>
      </c>
      <c r="B28" s="12"/>
      <c r="C28" s="18">
        <v>0</v>
      </c>
      <c r="D28" s="16"/>
      <c r="E28" s="18">
        <v>0</v>
      </c>
      <c r="F28" s="16"/>
      <c r="G28" s="18">
        <v>28</v>
      </c>
      <c r="H28" s="16"/>
      <c r="I28" s="18">
        <v>7</v>
      </c>
      <c r="J28" s="16"/>
      <c r="K28" s="18">
        <v>134</v>
      </c>
      <c r="L28" s="16"/>
      <c r="M28" s="18">
        <v>106420</v>
      </c>
      <c r="N28" s="16"/>
      <c r="O28" s="18">
        <v>2858</v>
      </c>
      <c r="P28" s="16"/>
      <c r="Q28" s="18">
        <v>873</v>
      </c>
      <c r="R28" s="16"/>
      <c r="S28" s="18">
        <v>0</v>
      </c>
      <c r="T28" s="16"/>
      <c r="U28" s="27">
        <f t="shared" si="2"/>
        <v>110320</v>
      </c>
      <c r="V28" s="16"/>
      <c r="W28" s="12">
        <f t="shared" si="3"/>
        <v>-110320</v>
      </c>
    </row>
    <row r="29" spans="1:23" ht="15.75">
      <c r="A29" s="12" t="s">
        <v>75</v>
      </c>
      <c r="B29" s="12"/>
      <c r="C29" s="18">
        <v>1044782</v>
      </c>
      <c r="D29" s="16"/>
      <c r="E29" s="18">
        <v>14672</v>
      </c>
      <c r="F29" s="16"/>
      <c r="G29" s="18">
        <v>163467</v>
      </c>
      <c r="H29" s="16"/>
      <c r="I29" s="18">
        <v>35336</v>
      </c>
      <c r="J29" s="16"/>
      <c r="K29" s="18">
        <v>225655</v>
      </c>
      <c r="L29" s="16"/>
      <c r="M29" s="18">
        <v>0</v>
      </c>
      <c r="N29" s="16"/>
      <c r="O29" s="18">
        <v>110762</v>
      </c>
      <c r="P29" s="16"/>
      <c r="Q29" s="18">
        <v>115349</v>
      </c>
      <c r="R29" s="16"/>
      <c r="S29" s="18">
        <v>0</v>
      </c>
      <c r="T29" s="16"/>
      <c r="U29" s="27">
        <f t="shared" si="2"/>
        <v>665241</v>
      </c>
      <c r="V29" s="16"/>
      <c r="W29" s="12">
        <f t="shared" si="3"/>
        <v>379541</v>
      </c>
    </row>
    <row r="30" spans="1:23" ht="15.75">
      <c r="A30" s="12" t="s">
        <v>50</v>
      </c>
      <c r="B30" s="12"/>
      <c r="C30" s="18">
        <v>2149383</v>
      </c>
      <c r="D30" s="16"/>
      <c r="E30" s="18">
        <v>56627</v>
      </c>
      <c r="F30" s="16"/>
      <c r="G30" s="18">
        <v>236473</v>
      </c>
      <c r="H30" s="16"/>
      <c r="I30" s="18">
        <v>65799</v>
      </c>
      <c r="J30" s="16"/>
      <c r="K30" s="18">
        <v>557760</v>
      </c>
      <c r="L30" s="16"/>
      <c r="M30" s="18">
        <v>0</v>
      </c>
      <c r="N30" s="16"/>
      <c r="O30" s="18">
        <v>184119</v>
      </c>
      <c r="P30" s="16"/>
      <c r="Q30" s="18">
        <v>354116</v>
      </c>
      <c r="R30" s="16"/>
      <c r="S30" s="18">
        <v>0</v>
      </c>
      <c r="T30" s="16"/>
      <c r="U30" s="27">
        <f t="shared" si="2"/>
        <v>1454894</v>
      </c>
      <c r="V30" s="16"/>
      <c r="W30" s="12">
        <f t="shared" si="3"/>
        <v>694489</v>
      </c>
    </row>
    <row r="31" spans="1:23" ht="15.75">
      <c r="A31" s="12" t="s">
        <v>51</v>
      </c>
      <c r="B31" s="12"/>
      <c r="C31" s="18">
        <v>1086104</v>
      </c>
      <c r="D31" s="16"/>
      <c r="E31" s="18">
        <v>22409</v>
      </c>
      <c r="F31" s="16"/>
      <c r="G31" s="18">
        <v>130004</v>
      </c>
      <c r="H31" s="16"/>
      <c r="I31" s="18">
        <v>38068</v>
      </c>
      <c r="J31" s="16"/>
      <c r="K31" s="18">
        <v>221722</v>
      </c>
      <c r="L31" s="16"/>
      <c r="M31" s="18">
        <v>0</v>
      </c>
      <c r="N31" s="16"/>
      <c r="O31" s="18">
        <v>83131</v>
      </c>
      <c r="P31" s="16"/>
      <c r="Q31" s="18">
        <v>94884</v>
      </c>
      <c r="R31" s="16"/>
      <c r="S31" s="18">
        <v>0</v>
      </c>
      <c r="T31" s="16"/>
      <c r="U31" s="27">
        <f t="shared" si="2"/>
        <v>590218</v>
      </c>
      <c r="V31" s="16"/>
      <c r="W31" s="12">
        <f t="shared" si="3"/>
        <v>495886</v>
      </c>
    </row>
    <row r="32" spans="1:23" ht="15.75">
      <c r="A32" s="12" t="s">
        <v>52</v>
      </c>
      <c r="B32" s="12"/>
      <c r="C32" s="18">
        <v>259875</v>
      </c>
      <c r="D32" s="16"/>
      <c r="E32" s="18">
        <v>125783</v>
      </c>
      <c r="F32" s="16"/>
      <c r="G32" s="18">
        <v>2583</v>
      </c>
      <c r="H32" s="16"/>
      <c r="I32" s="18">
        <v>36084</v>
      </c>
      <c r="J32" s="16"/>
      <c r="K32" s="18">
        <v>34977</v>
      </c>
      <c r="L32" s="16"/>
      <c r="M32" s="18">
        <v>0</v>
      </c>
      <c r="N32" s="16"/>
      <c r="O32" s="18">
        <v>0</v>
      </c>
      <c r="P32" s="16"/>
      <c r="Q32" s="18">
        <v>0</v>
      </c>
      <c r="R32" s="16"/>
      <c r="S32" s="18">
        <v>0</v>
      </c>
      <c r="T32" s="16"/>
      <c r="U32" s="27">
        <f t="shared" si="2"/>
        <v>199427</v>
      </c>
      <c r="V32" s="16"/>
      <c r="W32" s="12">
        <f t="shared" si="3"/>
        <v>60448</v>
      </c>
    </row>
    <row r="33" spans="1:23" ht="15.75">
      <c r="A33" s="12" t="s">
        <v>53</v>
      </c>
      <c r="B33" s="12"/>
      <c r="C33" s="18">
        <v>183763</v>
      </c>
      <c r="D33" s="16"/>
      <c r="E33" s="18">
        <v>3663</v>
      </c>
      <c r="F33" s="16"/>
      <c r="G33" s="18">
        <v>15561</v>
      </c>
      <c r="H33" s="16"/>
      <c r="I33" s="18">
        <v>5505</v>
      </c>
      <c r="J33" s="16"/>
      <c r="K33" s="18">
        <v>131</v>
      </c>
      <c r="L33" s="16"/>
      <c r="M33" s="18">
        <v>202771</v>
      </c>
      <c r="N33" s="16"/>
      <c r="O33" s="18">
        <v>0</v>
      </c>
      <c r="P33" s="16"/>
      <c r="Q33" s="18">
        <v>0</v>
      </c>
      <c r="R33" s="16"/>
      <c r="S33" s="18">
        <v>0</v>
      </c>
      <c r="T33" s="16"/>
      <c r="U33" s="27">
        <f t="shared" si="2"/>
        <v>227631</v>
      </c>
      <c r="V33" s="16"/>
      <c r="W33" s="12">
        <f t="shared" si="3"/>
        <v>-43868</v>
      </c>
    </row>
    <row r="34" spans="1:23" ht="15.75">
      <c r="A34" s="12" t="s">
        <v>54</v>
      </c>
      <c r="B34" s="12"/>
      <c r="C34" s="18">
        <v>780225</v>
      </c>
      <c r="D34" s="16"/>
      <c r="E34" s="18">
        <v>393732</v>
      </c>
      <c r="F34" s="16"/>
      <c r="G34" s="18">
        <v>54295</v>
      </c>
      <c r="H34" s="16"/>
      <c r="I34" s="18">
        <v>126929</v>
      </c>
      <c r="J34" s="16"/>
      <c r="K34" s="18">
        <v>131825</v>
      </c>
      <c r="L34" s="16"/>
      <c r="M34" s="18">
        <v>0</v>
      </c>
      <c r="N34" s="16"/>
      <c r="O34" s="18">
        <v>0</v>
      </c>
      <c r="P34" s="16"/>
      <c r="Q34" s="18">
        <v>0</v>
      </c>
      <c r="R34" s="16"/>
      <c r="S34" s="18">
        <v>0</v>
      </c>
      <c r="T34" s="16"/>
      <c r="U34" s="27">
        <f aca="true" t="shared" si="4" ref="U34:U40">SUM(E34:S34)</f>
        <v>706781</v>
      </c>
      <c r="V34" s="13"/>
      <c r="W34" s="12">
        <f t="shared" si="3"/>
        <v>73444</v>
      </c>
    </row>
    <row r="35" spans="1:23" ht="15.75">
      <c r="A35" s="12" t="s">
        <v>55</v>
      </c>
      <c r="B35" s="12"/>
      <c r="C35" s="18">
        <v>927543</v>
      </c>
      <c r="D35" s="16"/>
      <c r="E35" s="18">
        <v>22465</v>
      </c>
      <c r="F35" s="16"/>
      <c r="G35" s="18">
        <v>165040</v>
      </c>
      <c r="H35" s="16"/>
      <c r="I35" s="18">
        <v>40476</v>
      </c>
      <c r="J35" s="16"/>
      <c r="K35" s="18">
        <v>213742</v>
      </c>
      <c r="L35" s="16"/>
      <c r="M35" s="18">
        <v>0</v>
      </c>
      <c r="N35" s="16"/>
      <c r="O35" s="18">
        <v>77838</v>
      </c>
      <c r="P35" s="16"/>
      <c r="Q35" s="18">
        <v>100055</v>
      </c>
      <c r="R35" s="16"/>
      <c r="S35" s="18">
        <v>0</v>
      </c>
      <c r="T35" s="16"/>
      <c r="U35" s="27">
        <f t="shared" si="4"/>
        <v>619616</v>
      </c>
      <c r="V35" s="31"/>
      <c r="W35" s="12">
        <f t="shared" si="3"/>
        <v>307927</v>
      </c>
    </row>
    <row r="36" spans="1:23" ht="15.75">
      <c r="A36" s="12" t="s">
        <v>56</v>
      </c>
      <c r="B36" s="12"/>
      <c r="C36" s="18">
        <v>2605306</v>
      </c>
      <c r="D36" s="16"/>
      <c r="E36" s="18">
        <v>60995</v>
      </c>
      <c r="F36" s="16"/>
      <c r="G36" s="18">
        <v>284144</v>
      </c>
      <c r="H36" s="16"/>
      <c r="I36" s="18">
        <v>75869</v>
      </c>
      <c r="J36" s="16"/>
      <c r="K36" s="18">
        <v>566906</v>
      </c>
      <c r="L36" s="16"/>
      <c r="M36" s="18">
        <v>0</v>
      </c>
      <c r="N36" s="16"/>
      <c r="O36" s="18">
        <v>225095</v>
      </c>
      <c r="P36" s="16"/>
      <c r="Q36" s="18">
        <v>252762</v>
      </c>
      <c r="R36" s="16"/>
      <c r="S36" s="18">
        <v>0</v>
      </c>
      <c r="T36" s="16"/>
      <c r="U36" s="27">
        <f t="shared" si="4"/>
        <v>1465771</v>
      </c>
      <c r="V36" s="31"/>
      <c r="W36" s="12">
        <f t="shared" si="3"/>
        <v>1139535</v>
      </c>
    </row>
    <row r="37" spans="1:23" ht="15.75">
      <c r="A37" s="12" t="s">
        <v>57</v>
      </c>
      <c r="B37" s="12"/>
      <c r="C37" s="18">
        <v>1894483</v>
      </c>
      <c r="D37" s="16"/>
      <c r="E37" s="18">
        <v>31419</v>
      </c>
      <c r="F37" s="16"/>
      <c r="G37" s="18">
        <v>237529</v>
      </c>
      <c r="H37" s="16"/>
      <c r="I37" s="18">
        <v>61143</v>
      </c>
      <c r="J37" s="16"/>
      <c r="K37" s="18">
        <v>432617</v>
      </c>
      <c r="L37" s="16"/>
      <c r="M37" s="18">
        <v>0</v>
      </c>
      <c r="N37" s="16"/>
      <c r="O37" s="18">
        <v>140751</v>
      </c>
      <c r="P37" s="16"/>
      <c r="Q37" s="18">
        <v>72834</v>
      </c>
      <c r="R37" s="16"/>
      <c r="S37" s="18">
        <v>0</v>
      </c>
      <c r="T37" s="16"/>
      <c r="U37" s="27">
        <f t="shared" si="4"/>
        <v>976293</v>
      </c>
      <c r="V37" s="31"/>
      <c r="W37" s="12">
        <f t="shared" si="3"/>
        <v>918190</v>
      </c>
    </row>
    <row r="38" spans="1:23" ht="15.75">
      <c r="A38" s="12" t="s">
        <v>58</v>
      </c>
      <c r="B38" s="12"/>
      <c r="C38" s="18">
        <v>2523690</v>
      </c>
      <c r="D38" s="16"/>
      <c r="E38" s="18">
        <v>58363</v>
      </c>
      <c r="F38" s="16"/>
      <c r="G38" s="18">
        <v>287373</v>
      </c>
      <c r="H38" s="16"/>
      <c r="I38" s="18">
        <v>75120</v>
      </c>
      <c r="J38" s="16"/>
      <c r="K38" s="18">
        <v>516508</v>
      </c>
      <c r="L38" s="16"/>
      <c r="M38" s="18">
        <v>2155505</v>
      </c>
      <c r="N38" s="16"/>
      <c r="O38" s="18">
        <v>210509</v>
      </c>
      <c r="P38" s="16"/>
      <c r="Q38" s="18">
        <v>181864</v>
      </c>
      <c r="R38" s="16"/>
      <c r="S38" s="18">
        <v>0</v>
      </c>
      <c r="T38" s="16"/>
      <c r="U38" s="27">
        <f t="shared" si="4"/>
        <v>3485242</v>
      </c>
      <c r="V38" s="31"/>
      <c r="W38" s="12">
        <f t="shared" si="3"/>
        <v>-961552</v>
      </c>
    </row>
    <row r="39" spans="1:23" ht="15.75">
      <c r="A39" s="12" t="s">
        <v>59</v>
      </c>
      <c r="B39" s="12"/>
      <c r="C39" s="18">
        <v>3730780</v>
      </c>
      <c r="D39" s="16"/>
      <c r="E39" s="18">
        <v>62665</v>
      </c>
      <c r="F39" s="16"/>
      <c r="G39" s="18">
        <v>386714</v>
      </c>
      <c r="H39" s="16"/>
      <c r="I39" s="18">
        <v>98803</v>
      </c>
      <c r="J39" s="16"/>
      <c r="K39" s="18">
        <v>755971</v>
      </c>
      <c r="L39" s="16"/>
      <c r="M39" s="18">
        <v>1454611</v>
      </c>
      <c r="N39" s="16"/>
      <c r="O39" s="18">
        <v>280461</v>
      </c>
      <c r="P39" s="16"/>
      <c r="Q39" s="18">
        <v>217439</v>
      </c>
      <c r="R39" s="16"/>
      <c r="S39" s="18">
        <v>0</v>
      </c>
      <c r="T39" s="16"/>
      <c r="U39" s="27">
        <f t="shared" si="4"/>
        <v>3256664</v>
      </c>
      <c r="V39" s="31"/>
      <c r="W39" s="12">
        <f t="shared" si="3"/>
        <v>474116</v>
      </c>
    </row>
    <row r="40" spans="1:23" ht="15.75">
      <c r="A40" s="12" t="s">
        <v>60</v>
      </c>
      <c r="B40" s="12"/>
      <c r="C40" s="18">
        <v>1465641</v>
      </c>
      <c r="D40" s="16"/>
      <c r="E40" s="18">
        <v>29572</v>
      </c>
      <c r="F40" s="16"/>
      <c r="G40" s="18">
        <v>180780</v>
      </c>
      <c r="H40" s="16"/>
      <c r="I40" s="18">
        <v>42994</v>
      </c>
      <c r="J40" s="16"/>
      <c r="K40" s="18">
        <v>342809</v>
      </c>
      <c r="L40" s="16"/>
      <c r="M40" s="18">
        <v>1342240</v>
      </c>
      <c r="N40" s="16"/>
      <c r="O40" s="18">
        <v>106451</v>
      </c>
      <c r="P40" s="16"/>
      <c r="Q40" s="18">
        <v>16714</v>
      </c>
      <c r="R40" s="16"/>
      <c r="S40" s="18">
        <v>587</v>
      </c>
      <c r="T40" s="16"/>
      <c r="U40" s="27">
        <f t="shared" si="4"/>
        <v>2062147</v>
      </c>
      <c r="V40" s="31"/>
      <c r="W40" s="12">
        <f t="shared" si="3"/>
        <v>-596506</v>
      </c>
    </row>
    <row r="41" spans="1:23" ht="15.75">
      <c r="A41" s="12" t="s">
        <v>61</v>
      </c>
      <c r="B41" s="12"/>
      <c r="C41" s="17">
        <f>SUM(C23:C40)</f>
        <v>27785348</v>
      </c>
      <c r="D41" s="16"/>
      <c r="E41" s="17">
        <f>SUM(E23:E40)</f>
        <v>1023730</v>
      </c>
      <c r="F41" s="16"/>
      <c r="G41" s="17">
        <f>SUM(G23:G40)</f>
        <v>3185358</v>
      </c>
      <c r="H41" s="16"/>
      <c r="I41" s="17">
        <f>SUM(I23:I40)</f>
        <v>972521</v>
      </c>
      <c r="J41" s="16"/>
      <c r="K41" s="17">
        <f>SUM(K23:K40)</f>
        <v>5878200</v>
      </c>
      <c r="L41" s="16"/>
      <c r="M41" s="17">
        <f>SUM(M23:M40)</f>
        <v>7644115</v>
      </c>
      <c r="N41" s="16"/>
      <c r="O41" s="17">
        <f>SUM(O23:O40)</f>
        <v>2161529</v>
      </c>
      <c r="P41" s="16"/>
      <c r="Q41" s="17">
        <f>SUM(Q23:Q40)</f>
        <v>2193247</v>
      </c>
      <c r="R41" s="16"/>
      <c r="S41" s="17">
        <f>SUM(S23:S40)</f>
        <v>587</v>
      </c>
      <c r="T41" s="16"/>
      <c r="U41" s="17">
        <f>SUM(U23:U40)</f>
        <v>23059287</v>
      </c>
      <c r="V41" s="31"/>
      <c r="W41" s="17">
        <f>SUM(W23:W40)</f>
        <v>4726061</v>
      </c>
    </row>
    <row r="42" spans="1:23" ht="15.75">
      <c r="A42" s="12"/>
      <c r="B42" s="12"/>
      <c r="C42" s="18"/>
      <c r="D42" s="16"/>
      <c r="E42" s="18"/>
      <c r="F42" s="16"/>
      <c r="G42" s="18"/>
      <c r="H42" s="16"/>
      <c r="I42" s="18"/>
      <c r="J42" s="16"/>
      <c r="K42" s="18"/>
      <c r="L42" s="16"/>
      <c r="M42" s="18"/>
      <c r="N42" s="16"/>
      <c r="O42" s="18"/>
      <c r="P42" s="16"/>
      <c r="Q42" s="18"/>
      <c r="R42" s="16"/>
      <c r="S42" s="18"/>
      <c r="T42" s="16"/>
      <c r="U42" s="27"/>
      <c r="V42" s="13"/>
      <c r="W42" s="12"/>
    </row>
    <row r="43" spans="1:23" ht="15.75">
      <c r="A43" s="12" t="s">
        <v>62</v>
      </c>
      <c r="B43" s="12"/>
      <c r="C43" s="18">
        <v>3357844</v>
      </c>
      <c r="D43" s="16"/>
      <c r="E43" s="18">
        <v>91748</v>
      </c>
      <c r="F43" s="16"/>
      <c r="G43" s="18">
        <v>272217</v>
      </c>
      <c r="H43" s="16"/>
      <c r="I43" s="18">
        <v>85908</v>
      </c>
      <c r="J43" s="16"/>
      <c r="K43" s="18">
        <v>922562</v>
      </c>
      <c r="L43" s="16"/>
      <c r="M43" s="18">
        <v>0</v>
      </c>
      <c r="N43" s="16"/>
      <c r="O43" s="18">
        <v>417945</v>
      </c>
      <c r="P43" s="16"/>
      <c r="Q43" s="18">
        <v>853805</v>
      </c>
      <c r="R43" s="16"/>
      <c r="S43" s="18">
        <v>21477</v>
      </c>
      <c r="T43" s="16"/>
      <c r="U43" s="27">
        <f>SUM(E43:S43)</f>
        <v>2665662</v>
      </c>
      <c r="V43" s="31"/>
      <c r="W43" s="27">
        <f>C43-U43</f>
        <v>692182</v>
      </c>
    </row>
    <row r="44" spans="1:23" ht="15.75">
      <c r="A44" s="12" t="s">
        <v>63</v>
      </c>
      <c r="B44" s="12"/>
      <c r="C44" s="18">
        <v>45155</v>
      </c>
      <c r="D44" s="16"/>
      <c r="E44" s="18">
        <v>0</v>
      </c>
      <c r="F44" s="16"/>
      <c r="G44" s="18">
        <v>0</v>
      </c>
      <c r="H44" s="16"/>
      <c r="I44" s="18">
        <v>0</v>
      </c>
      <c r="J44" s="16"/>
      <c r="K44" s="18">
        <v>8687</v>
      </c>
      <c r="L44" s="16"/>
      <c r="M44" s="18">
        <v>0</v>
      </c>
      <c r="N44" s="16"/>
      <c r="O44" s="18">
        <v>8696</v>
      </c>
      <c r="P44" s="16"/>
      <c r="Q44" s="18">
        <v>7789</v>
      </c>
      <c r="R44" s="16"/>
      <c r="S44" s="18">
        <v>0</v>
      </c>
      <c r="T44" s="16"/>
      <c r="U44" s="27">
        <f>SUM(E44:S44)</f>
        <v>25172</v>
      </c>
      <c r="V44" s="13"/>
      <c r="W44" s="27">
        <f>C44-U44</f>
        <v>19983</v>
      </c>
    </row>
    <row r="45" spans="1:23" ht="15.75">
      <c r="A45" s="12" t="s">
        <v>65</v>
      </c>
      <c r="B45" s="12"/>
      <c r="C45" s="18">
        <v>729318</v>
      </c>
      <c r="D45" s="16"/>
      <c r="E45" s="16">
        <v>0</v>
      </c>
      <c r="F45" s="16"/>
      <c r="G45" s="16">
        <v>0</v>
      </c>
      <c r="H45" s="16"/>
      <c r="I45" s="16">
        <v>0</v>
      </c>
      <c r="J45" s="16"/>
      <c r="K45" s="16">
        <v>629323</v>
      </c>
      <c r="L45" s="16"/>
      <c r="M45" s="16">
        <v>0</v>
      </c>
      <c r="N45" s="16"/>
      <c r="O45" s="16">
        <v>0</v>
      </c>
      <c r="P45" s="16"/>
      <c r="Q45" s="16">
        <v>0</v>
      </c>
      <c r="R45" s="16"/>
      <c r="S45" s="16">
        <v>0</v>
      </c>
      <c r="T45" s="16"/>
      <c r="U45" s="27">
        <f>SUM(E45:S45)</f>
        <v>629323</v>
      </c>
      <c r="V45" s="31"/>
      <c r="W45" s="27">
        <f>C45-U45</f>
        <v>99995</v>
      </c>
    </row>
    <row r="46" spans="1:23" ht="15.75">
      <c r="A46" s="12"/>
      <c r="B46" s="1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27"/>
      <c r="V46" s="14"/>
      <c r="W46" s="27"/>
    </row>
    <row r="47" spans="1:23" ht="16.5" thickBot="1">
      <c r="A47" s="12" t="s">
        <v>32</v>
      </c>
      <c r="B47" s="12"/>
      <c r="C47" s="33">
        <f>SUM(C41:C46)+C20</f>
        <v>32918285</v>
      </c>
      <c r="D47" s="16"/>
      <c r="E47" s="33">
        <f>SUM(E41:E46)+E20</f>
        <v>2166370</v>
      </c>
      <c r="F47" s="16"/>
      <c r="G47" s="33">
        <f>SUM(G41:G46)+G20</f>
        <v>5213556</v>
      </c>
      <c r="H47" s="16"/>
      <c r="I47" s="33">
        <f>SUM(I41:I46)+I20</f>
        <v>1915396</v>
      </c>
      <c r="J47" s="16"/>
      <c r="K47" s="33">
        <f>SUM(K41:K46)+K20</f>
        <v>5925135</v>
      </c>
      <c r="L47" s="16"/>
      <c r="M47" s="33">
        <f>SUM(M41:M46)+M20</f>
        <v>7644145</v>
      </c>
      <c r="N47" s="16"/>
      <c r="O47" s="33">
        <f>SUM(O41:O46)+O20</f>
        <v>1400069</v>
      </c>
      <c r="P47" s="16"/>
      <c r="Q47" s="33">
        <f>SUM(Q41:Q46)+Q20</f>
        <v>3064604</v>
      </c>
      <c r="R47" s="16"/>
      <c r="S47" s="33">
        <f>SUM(S41:S46)+S20</f>
        <v>50789</v>
      </c>
      <c r="T47" s="16"/>
      <c r="U47" s="33">
        <f>SUM(U41:U46)+U20</f>
        <v>27380064</v>
      </c>
      <c r="V47" s="16"/>
      <c r="W47" s="33">
        <f>SUM(W41:W46)+W20</f>
        <v>5538221</v>
      </c>
    </row>
    <row r="48" spans="1:23" ht="16.5" thickTop="1">
      <c r="A48" s="26"/>
      <c r="B48" s="12"/>
      <c r="C48" s="25"/>
      <c r="D48" s="14"/>
      <c r="E48" s="25"/>
      <c r="F48" s="14"/>
      <c r="G48" s="25"/>
      <c r="H48" s="14"/>
      <c r="I48" s="25"/>
      <c r="J48" s="14"/>
      <c r="K48" s="25"/>
      <c r="L48" s="14"/>
      <c r="M48" s="25"/>
      <c r="N48" s="14"/>
      <c r="O48" s="25"/>
      <c r="P48" s="14"/>
      <c r="Q48" s="25"/>
      <c r="R48" s="14"/>
      <c r="S48" s="25"/>
      <c r="T48" s="14"/>
      <c r="U48" s="25"/>
      <c r="V48" s="14"/>
      <c r="W48" s="25"/>
    </row>
  </sheetData>
  <sheetProtection/>
  <mergeCells count="4">
    <mergeCell ref="C3:W3"/>
    <mergeCell ref="C5:W5"/>
    <mergeCell ref="C6:W6"/>
    <mergeCell ref="E9:U9"/>
  </mergeCells>
  <conditionalFormatting sqref="A12:W4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2009-08-10T14:10:46Z</cp:lastPrinted>
  <dcterms:created xsi:type="dcterms:W3CDTF">2009-06-22T13:37:23Z</dcterms:created>
  <dcterms:modified xsi:type="dcterms:W3CDTF">2011-08-08T15:49:51Z</dcterms:modified>
  <cp:category/>
  <cp:version/>
  <cp:contentType/>
  <cp:contentStatus/>
</cp:coreProperties>
</file>