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  <sheet name="Related" sheetId="3" r:id="rId3"/>
  </sheets>
  <definedNames>
    <definedName name="_xlnm.Print_Area" localSheetId="0">'Balance Sheet'!$A$1:$D$47</definedName>
    <definedName name="_xlnm.Print_Area" localSheetId="1">'Operating'!$A$1:$U$83</definedName>
    <definedName name="_xlnm.Print_Area" localSheetId="2">'Related'!$A$1:$S$17</definedName>
    <definedName name="_xlnm.Print_Titles" localSheetId="1">'Operating'!$1:$11</definedName>
    <definedName name="_xlnm.Print_Titles" localSheetId="2">'Related'!$1:$11</definedName>
  </definedNames>
  <calcPr fullCalcOnLoad="1"/>
</workbook>
</file>

<file path=xl/sharedStrings.xml><?xml version="1.0" encoding="utf-8"?>
<sst xmlns="http://schemas.openxmlformats.org/spreadsheetml/2006/main" count="136" uniqueCount="112">
  <si>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</si>
  <si>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</si>
  <si>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</si>
  <si>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</si>
  <si>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</si>
  <si>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</si>
  <si>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</si>
  <si>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</si>
  <si>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</si>
  <si>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</si>
  <si>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</si>
  <si>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</si>
  <si>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</si>
  <si>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</si>
  <si>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</si>
  <si>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</si>
  <si>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</si>
  <si>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</si>
  <si>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</si>
  <si>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Inventories</t>
  </si>
  <si>
    <t xml:space="preserve">    Deferred revenue</t>
  </si>
  <si>
    <t xml:space="preserve">        Equipment purchases</t>
  </si>
  <si>
    <t>Cost of</t>
  </si>
  <si>
    <t>Goods Sold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</si>
  <si>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</si>
  <si>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</si>
  <si>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</si>
  <si>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</si>
  <si>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</si>
  <si>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</si>
  <si>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</si>
  <si>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</si>
  <si>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</si>
  <si>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</si>
  <si>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</si>
  <si>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</si>
  <si>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 xml:space="preserve">    Debt service</t>
  </si>
  <si>
    <t>ATHLETICS</t>
  </si>
  <si>
    <t>Scholarships</t>
  </si>
  <si>
    <t xml:space="preserve">    Athletic administration</t>
  </si>
  <si>
    <t xml:space="preserve">    Event management</t>
  </si>
  <si>
    <t xml:space="preserve">    Facilities management</t>
  </si>
  <si>
    <t xml:space="preserve">    Insurance &amp; legal</t>
  </si>
  <si>
    <t xml:space="preserve">    Interest-endowed scholarship</t>
  </si>
  <si>
    <t xml:space="preserve">    Interest on investments</t>
  </si>
  <si>
    <t xml:space="preserve">    Marketing &amp; promotion</t>
  </si>
  <si>
    <t xml:space="preserve">    Miscellaneous</t>
  </si>
  <si>
    <t xml:space="preserve">    Net revenue - related activities</t>
  </si>
  <si>
    <t xml:space="preserve">    Sports information office</t>
  </si>
  <si>
    <t xml:space="preserve">    Ticket office</t>
  </si>
  <si>
    <t xml:space="preserve">    Tradition fund</t>
  </si>
  <si>
    <t xml:space="preserve">    Video support</t>
  </si>
  <si>
    <t xml:space="preserve">        Total administration</t>
  </si>
  <si>
    <t xml:space="preserve">Team sports - </t>
  </si>
  <si>
    <t xml:space="preserve">Administration - </t>
  </si>
  <si>
    <t xml:space="preserve">    Football</t>
  </si>
  <si>
    <t xml:space="preserve">    Basketball - Women's</t>
  </si>
  <si>
    <t xml:space="preserve">    Basketball - Men's</t>
  </si>
  <si>
    <t xml:space="preserve">    Baseball</t>
  </si>
  <si>
    <t xml:space="preserve">    Softball</t>
  </si>
  <si>
    <t xml:space="preserve">    Golf - Men's</t>
  </si>
  <si>
    <t xml:space="preserve">    Golf - Women's</t>
  </si>
  <si>
    <t xml:space="preserve">    Gymnastics - Women's</t>
  </si>
  <si>
    <t xml:space="preserve">    Soccer - Women's</t>
  </si>
  <si>
    <t xml:space="preserve">    Swimming</t>
  </si>
  <si>
    <t xml:space="preserve">    Tennis - Men's</t>
  </si>
  <si>
    <t xml:space="preserve">    Tennis - Women's</t>
  </si>
  <si>
    <t xml:space="preserve">    Track &amp; field</t>
  </si>
  <si>
    <t xml:space="preserve">    Volleyball - Women's</t>
  </si>
  <si>
    <t xml:space="preserve">        Total team sports</t>
  </si>
  <si>
    <t xml:space="preserve">Team support - </t>
  </si>
  <si>
    <t xml:space="preserve">    Band</t>
  </si>
  <si>
    <t xml:space="preserve">    Spirit squad</t>
  </si>
  <si>
    <t xml:space="preserve">    Equipment rooms</t>
  </si>
  <si>
    <t xml:space="preserve">    Training rooms</t>
  </si>
  <si>
    <t xml:space="preserve">    Weight rooms</t>
  </si>
  <si>
    <t xml:space="preserve">        Total team support</t>
  </si>
  <si>
    <t>Total before nonrecurring items</t>
  </si>
  <si>
    <t>Nonrecurring items:</t>
  </si>
  <si>
    <t xml:space="preserve">    Hosted events - </t>
  </si>
  <si>
    <t xml:space="preserve">        Basketball - Women's</t>
  </si>
  <si>
    <t xml:space="preserve">        Baseball</t>
  </si>
  <si>
    <t xml:space="preserve">        Softball</t>
  </si>
  <si>
    <t xml:space="preserve">        Gymnastics - Women's</t>
  </si>
  <si>
    <t xml:space="preserve">            Total hosted events</t>
  </si>
  <si>
    <t xml:space="preserve">    Post-season activity - </t>
  </si>
  <si>
    <t xml:space="preserve">        Football</t>
  </si>
  <si>
    <t xml:space="preserve">        Basketball - Men's</t>
  </si>
  <si>
    <t xml:space="preserve">        Golf - Men's</t>
  </si>
  <si>
    <t xml:space="preserve">        Golf - Women's</t>
  </si>
  <si>
    <t xml:space="preserve">        Soccer - Women's</t>
  </si>
  <si>
    <t xml:space="preserve">        Swimming</t>
  </si>
  <si>
    <t xml:space="preserve">        Tennis - Men's</t>
  </si>
  <si>
    <t xml:space="preserve">        Tennis - Women's</t>
  </si>
  <si>
    <t xml:space="preserve">        Track &amp; field</t>
  </si>
  <si>
    <t xml:space="preserve">        Volleyball - Women's</t>
  </si>
  <si>
    <t xml:space="preserve">            Total post-season activity</t>
  </si>
  <si>
    <t>Total nonrecurring items</t>
  </si>
  <si>
    <t xml:space="preserve">                Total</t>
  </si>
  <si>
    <t>ATHLETIC RELATED ACTIVITIES</t>
  </si>
  <si>
    <t>Tiger Gift Center</t>
  </si>
  <si>
    <t>Concessions</t>
  </si>
  <si>
    <t>Electronic Media</t>
  </si>
  <si>
    <t xml:space="preserve">        Net transfers to restricted fund</t>
  </si>
  <si>
    <t xml:space="preserve">    SEC distribution</t>
  </si>
  <si>
    <t xml:space="preserve">            Total equipment renewals and replacements</t>
  </si>
  <si>
    <t xml:space="preserve">        Net transfers to plant fund</t>
  </si>
  <si>
    <t xml:space="preserve">    Deferred charges and prepaid expenses</t>
  </si>
  <si>
    <t>ANALYSIS OF REVENUES AND EXPENDITURES</t>
  </si>
  <si>
    <t xml:space="preserve">    Deposits held for others</t>
  </si>
  <si>
    <t>AS OF JUNE 30, 2011</t>
  </si>
  <si>
    <t>FOR THE YEAR ENDED JUNE 30,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</si>
</sst>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7" fontId="46" fillId="0" borderId="0" xfId="59" applyFont="1" applyFill="1" applyAlignment="1" applyProtection="1">
      <alignment vertical="center"/>
      <protection/>
    </xf>
    <xf numFmtId="164" fontId="46" fillId="0" borderId="0" xfId="48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Alignment="1" applyProtection="1">
      <alignment vertical="center"/>
      <protection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/>
    </xf>
    <xf numFmtId="43" fontId="4" fillId="0" borderId="0" xfId="42" applyFont="1" applyFill="1" applyAlignment="1" applyProtection="1">
      <alignment vertical="center"/>
      <protection/>
    </xf>
    <xf numFmtId="164" fontId="4" fillId="0" borderId="13" xfId="46" applyNumberFormat="1" applyFont="1" applyFill="1" applyBorder="1" applyAlignment="1" applyProtection="1">
      <alignment vertical="center"/>
      <protection/>
    </xf>
    <xf numFmtId="37" fontId="48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2</xdr:col>
      <xdr:colOff>114300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7"/>
  <sheetViews>
    <sheetView tabSelected="1" zoomScalePageLayoutView="0" workbookViewId="0" topLeftCell="A7">
      <selection activeCell="D21" sqref="D21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2:4" ht="16.5">
      <c r="B3" s="38" t="s">
        <v>37</v>
      </c>
      <c r="C3" s="38"/>
      <c r="D3" s="38"/>
    </row>
    <row r="4" spans="2:4" ht="9" customHeight="1">
      <c r="B4" s="1"/>
      <c r="C4" s="2"/>
      <c r="D4" s="3"/>
    </row>
    <row r="5" spans="2:4" ht="15.75">
      <c r="B5" s="39" t="s">
        <v>0</v>
      </c>
      <c r="C5" s="39"/>
      <c r="D5" s="39"/>
    </row>
    <row r="6" spans="2:4" ht="15.75">
      <c r="B6" s="39" t="s">
        <v>110</v>
      </c>
      <c r="C6" s="39"/>
      <c r="D6" s="39"/>
    </row>
    <row r="10" spans="1:4" ht="15.75">
      <c r="A10" s="12" t="s">
        <v>1</v>
      </c>
      <c r="B10" s="12"/>
      <c r="C10" s="13"/>
      <c r="D10" s="12"/>
    </row>
    <row r="11" spans="1:4" ht="15.75">
      <c r="A11" s="12" t="s">
        <v>2</v>
      </c>
      <c r="B11" s="12"/>
      <c r="C11" s="14"/>
      <c r="D11" s="15">
        <v>29913177</v>
      </c>
    </row>
    <row r="12" spans="1:4" ht="15.75">
      <c r="A12" s="12" t="s">
        <v>17</v>
      </c>
      <c r="B12" s="12"/>
      <c r="C12" s="14"/>
      <c r="D12" s="27">
        <v>481426</v>
      </c>
    </row>
    <row r="13" spans="1:4" ht="15.75">
      <c r="A13" s="12" t="s">
        <v>19</v>
      </c>
      <c r="B13" s="12"/>
      <c r="C13" s="14"/>
      <c r="D13" s="27">
        <v>746524</v>
      </c>
    </row>
    <row r="14" spans="1:4" ht="15.75">
      <c r="A14" s="12" t="s">
        <v>107</v>
      </c>
      <c r="B14" s="12"/>
      <c r="C14" s="14"/>
      <c r="D14" s="27">
        <v>917293</v>
      </c>
    </row>
    <row r="15" spans="1:4" ht="15.75">
      <c r="A15" s="12" t="s">
        <v>3</v>
      </c>
      <c r="B15" s="12"/>
      <c r="C15" s="16"/>
      <c r="D15" s="17">
        <f>SUM(D11:D14)</f>
        <v>32058420</v>
      </c>
    </row>
    <row r="16" spans="1:4" ht="15.75">
      <c r="A16" s="12"/>
      <c r="B16" s="12"/>
      <c r="C16" s="16"/>
      <c r="D16" s="16"/>
    </row>
    <row r="17" spans="1:4" ht="15.75">
      <c r="A17" s="12" t="s">
        <v>4</v>
      </c>
      <c r="B17" s="12"/>
      <c r="C17" s="16"/>
      <c r="D17" s="16"/>
    </row>
    <row r="18" spans="1:4" ht="15.75">
      <c r="A18" s="12" t="s">
        <v>5</v>
      </c>
      <c r="B18" s="12"/>
      <c r="C18" s="16"/>
      <c r="D18" s="16">
        <v>284163</v>
      </c>
    </row>
    <row r="19" spans="1:4" ht="15.75">
      <c r="A19" s="12" t="s">
        <v>109</v>
      </c>
      <c r="B19" s="12"/>
      <c r="C19" s="16"/>
      <c r="D19" s="16">
        <v>400000</v>
      </c>
    </row>
    <row r="20" spans="1:4" ht="15.75">
      <c r="A20" s="12" t="s">
        <v>20</v>
      </c>
      <c r="B20" s="12"/>
      <c r="C20" s="16"/>
      <c r="D20" s="16">
        <v>24146202</v>
      </c>
    </row>
    <row r="21" spans="1:4" ht="15.75">
      <c r="A21" s="12" t="s">
        <v>6</v>
      </c>
      <c r="B21" s="12"/>
      <c r="C21" s="16"/>
      <c r="D21" s="17">
        <f>SUM(D18:D20)</f>
        <v>24830365</v>
      </c>
    </row>
    <row r="22" spans="1:4" ht="15.75">
      <c r="A22" s="12"/>
      <c r="B22" s="12"/>
      <c r="C22" s="16"/>
      <c r="D22" s="18"/>
    </row>
    <row r="23" spans="1:4" ht="16.5" thickBot="1">
      <c r="A23" s="12" t="s">
        <v>7</v>
      </c>
      <c r="B23" s="12"/>
      <c r="C23" s="16"/>
      <c r="D23" s="19">
        <f>D15-D21</f>
        <v>7228055</v>
      </c>
    </row>
    <row r="24" spans="1:4" s="11" customFormat="1" ht="16.5" thickTop="1">
      <c r="A24" s="6"/>
      <c r="B24" s="6"/>
      <c r="C24" s="8"/>
      <c r="D24" s="9"/>
    </row>
    <row r="25" spans="1:4" s="11" customFormat="1" ht="15.75">
      <c r="A25" s="6"/>
      <c r="B25" s="6"/>
      <c r="C25" s="8"/>
      <c r="D25" s="9"/>
    </row>
    <row r="26" spans="1:4" s="11" customFormat="1" ht="15.75">
      <c r="A26" s="6"/>
      <c r="B26" s="6"/>
      <c r="C26" s="8"/>
      <c r="D26" s="9"/>
    </row>
    <row r="27" spans="1:4" s="11" customFormat="1" ht="15.75">
      <c r="A27" s="6"/>
      <c r="B27" s="39" t="s">
        <v>8</v>
      </c>
      <c r="C27" s="39"/>
      <c r="D27" s="39"/>
    </row>
    <row r="28" spans="1:4" ht="15.75">
      <c r="A28" s="6"/>
      <c r="B28" s="39" t="s">
        <v>111</v>
      </c>
      <c r="C28" s="39"/>
      <c r="D28" s="39"/>
    </row>
    <row r="29" spans="1:4" ht="9.75" customHeight="1">
      <c r="A29" s="6"/>
      <c r="B29" s="23"/>
      <c r="C29" s="23"/>
      <c r="D29" s="23"/>
    </row>
    <row r="30" spans="1:4" ht="6" customHeight="1">
      <c r="A30" s="6"/>
      <c r="B30" s="23"/>
      <c r="C30" s="23"/>
      <c r="D30" s="23"/>
    </row>
    <row r="31" spans="1:4" ht="15.75">
      <c r="A31" s="6"/>
      <c r="B31" s="6"/>
      <c r="C31" s="8"/>
      <c r="D31" s="9"/>
    </row>
    <row r="32" spans="1:4" ht="15.75">
      <c r="A32" s="12" t="s">
        <v>9</v>
      </c>
      <c r="B32" s="12"/>
      <c r="C32" s="16"/>
      <c r="D32" s="18"/>
    </row>
    <row r="33" spans="1:4" ht="15.75">
      <c r="A33" s="12" t="s">
        <v>10</v>
      </c>
      <c r="B33" s="12"/>
      <c r="C33" s="16"/>
      <c r="D33" s="18"/>
    </row>
    <row r="34" spans="1:4" ht="15.75">
      <c r="A34" s="12" t="s">
        <v>11</v>
      </c>
      <c r="B34" s="12"/>
      <c r="C34" s="16"/>
      <c r="D34" s="20">
        <v>4886868</v>
      </c>
    </row>
    <row r="35" spans="1:4" ht="15.75">
      <c r="A35" s="12" t="s">
        <v>12</v>
      </c>
      <c r="B35" s="12"/>
      <c r="C35" s="16"/>
      <c r="D35" s="16">
        <v>10988417</v>
      </c>
    </row>
    <row r="36" spans="1:4" ht="15.75">
      <c r="A36" s="12" t="s">
        <v>106</v>
      </c>
      <c r="B36" s="12"/>
      <c r="C36" s="16"/>
      <c r="D36" s="16">
        <v>-8932192</v>
      </c>
    </row>
    <row r="37" spans="1:4" ht="15.75">
      <c r="A37" s="12" t="s">
        <v>103</v>
      </c>
      <c r="B37" s="12"/>
      <c r="C37" s="16"/>
      <c r="D37" s="16">
        <v>-1217000</v>
      </c>
    </row>
    <row r="38" spans="1:4" ht="15.75">
      <c r="A38" s="12" t="s">
        <v>13</v>
      </c>
      <c r="B38" s="12"/>
      <c r="C38" s="16"/>
      <c r="D38" s="17">
        <f>SUM(D34:D37)</f>
        <v>5726093</v>
      </c>
    </row>
    <row r="39" spans="1:4" ht="15.75">
      <c r="A39" s="12"/>
      <c r="B39" s="12"/>
      <c r="C39" s="16"/>
      <c r="D39" s="16"/>
    </row>
    <row r="40" spans="1:4" ht="15.75">
      <c r="A40" s="12" t="s">
        <v>14</v>
      </c>
      <c r="B40" s="12"/>
      <c r="C40" s="16"/>
      <c r="D40" s="16"/>
    </row>
    <row r="41" spans="1:4" ht="15.75">
      <c r="A41" s="12" t="s">
        <v>11</v>
      </c>
      <c r="B41" s="12"/>
      <c r="C41" s="16"/>
      <c r="D41" s="16">
        <v>1620230</v>
      </c>
    </row>
    <row r="42" spans="1:4" ht="15.75">
      <c r="A42" s="12" t="s">
        <v>15</v>
      </c>
      <c r="B42" s="12"/>
      <c r="C42" s="16"/>
      <c r="D42" s="16">
        <v>363182</v>
      </c>
    </row>
    <row r="43" spans="1:4" ht="15.75">
      <c r="A43" s="12" t="s">
        <v>21</v>
      </c>
      <c r="B43" s="12"/>
      <c r="C43" s="16"/>
      <c r="D43" s="16">
        <v>-481450</v>
      </c>
    </row>
    <row r="44" spans="1:4" ht="15.75">
      <c r="A44" s="12" t="s">
        <v>105</v>
      </c>
      <c r="B44" s="12"/>
      <c r="C44" s="16"/>
      <c r="D44" s="21">
        <f>SUM(D41:D43)</f>
        <v>1501962</v>
      </c>
    </row>
    <row r="45" spans="1:4" ht="15.75">
      <c r="A45" s="12"/>
      <c r="B45" s="12"/>
      <c r="C45" s="13"/>
      <c r="D45" s="16"/>
    </row>
    <row r="46" spans="1:4" ht="16.5" thickBot="1">
      <c r="A46" s="12" t="s">
        <v>16</v>
      </c>
      <c r="B46" s="12"/>
      <c r="C46" s="16"/>
      <c r="D46" s="22">
        <f>D38+D44</f>
        <v>7228055</v>
      </c>
    </row>
    <row r="47" spans="1:4" ht="16.5" thickTop="1">
      <c r="A47" s="10"/>
      <c r="B47" s="6"/>
      <c r="C47" s="7"/>
      <c r="D47" s="11"/>
    </row>
  </sheetData>
  <sheetProtection/>
  <mergeCells count="5">
    <mergeCell ref="B3:D3"/>
    <mergeCell ref="B5:D5"/>
    <mergeCell ref="B6:D6"/>
    <mergeCell ref="B27:D27"/>
    <mergeCell ref="B28:D28"/>
  </mergeCells>
  <conditionalFormatting sqref="A10:D23 A32:D46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84"/>
  <sheetViews>
    <sheetView zoomScalePageLayoutView="0" workbookViewId="0" topLeftCell="D65">
      <selection activeCell="C23" sqref="C23"/>
    </sheetView>
  </sheetViews>
  <sheetFormatPr defaultColWidth="9.140625" defaultRowHeight="15"/>
  <cols>
    <col min="1" max="1" width="29.8515625" style="5" bestFit="1" customWidth="1"/>
    <col min="2" max="2" width="1.7109375" style="4" customWidth="1"/>
    <col min="3" max="3" width="13.57421875" style="4" bestFit="1" customWidth="1"/>
    <col min="4" max="4" width="1.7109375" style="4" customWidth="1"/>
    <col min="5" max="5" width="13.57421875" style="4" bestFit="1" customWidth="1"/>
    <col min="6" max="6" width="1.7109375" style="4" customWidth="1"/>
    <col min="7" max="7" width="12.28125" style="4" bestFit="1" customWidth="1"/>
    <col min="8" max="8" width="1.7109375" style="4" customWidth="1"/>
    <col min="9" max="9" width="12.28125" style="4" bestFit="1" customWidth="1"/>
    <col min="10" max="10" width="1.7109375" style="4" customWidth="1"/>
    <col min="11" max="11" width="13.57421875" style="4" bestFit="1" customWidth="1"/>
    <col min="12" max="12" width="1.7109375" style="4" customWidth="1"/>
    <col min="13" max="13" width="12.28125" style="4" bestFit="1" customWidth="1"/>
    <col min="14" max="14" width="1.7109375" style="4" customWidth="1"/>
    <col min="15" max="15" width="12.28125" style="4" bestFit="1" customWidth="1"/>
    <col min="16" max="16" width="1.7109375" style="4" customWidth="1"/>
    <col min="17" max="17" width="12.00390625" style="4" bestFit="1" customWidth="1"/>
    <col min="18" max="18" width="1.7109375" style="4" customWidth="1"/>
    <col min="19" max="19" width="13.57421875" style="4" bestFit="1" customWidth="1"/>
    <col min="20" max="20" width="1.7109375" style="4" customWidth="1"/>
    <col min="21" max="21" width="13.140625" style="4" bestFit="1" customWidth="1"/>
    <col min="22" max="16384" width="9.140625" style="4" customWidth="1"/>
  </cols>
  <sheetData>
    <row r="2" ht="13.5"/>
    <row r="3" spans="3:21" ht="16.5">
      <c r="C3" s="38" t="s">
        <v>37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3:21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</row>
    <row r="5" spans="3:21" ht="15.75">
      <c r="C5" s="39" t="s">
        <v>108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3:21" ht="15.75">
      <c r="C6" s="39" t="s">
        <v>111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2:21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2:21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2:21" s="10" customFormat="1" ht="15.75">
      <c r="B9" s="25"/>
      <c r="C9" s="35"/>
      <c r="D9" s="25"/>
      <c r="E9" s="40" t="s">
        <v>35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25"/>
      <c r="U9" s="28" t="s">
        <v>33</v>
      </c>
    </row>
    <row r="10" spans="2:21" s="29" customFormat="1" ht="15.75">
      <c r="B10" s="28"/>
      <c r="C10" s="28"/>
      <c r="D10" s="28"/>
      <c r="E10" s="28"/>
      <c r="F10" s="28"/>
      <c r="G10" s="28"/>
      <c r="H10" s="28"/>
      <c r="I10" s="28" t="s">
        <v>26</v>
      </c>
      <c r="J10" s="28"/>
      <c r="K10" s="28" t="s">
        <v>28</v>
      </c>
      <c r="L10" s="28"/>
      <c r="M10" s="28" t="s">
        <v>30</v>
      </c>
      <c r="N10" s="28"/>
      <c r="O10" s="28"/>
      <c r="P10" s="28"/>
      <c r="Q10" s="28"/>
      <c r="R10" s="28"/>
      <c r="S10" s="28"/>
      <c r="T10" s="28"/>
      <c r="U10" s="28" t="s">
        <v>34</v>
      </c>
    </row>
    <row r="11" spans="2:21" s="29" customFormat="1" ht="15.75">
      <c r="B11" s="28"/>
      <c r="C11" s="32" t="s">
        <v>33</v>
      </c>
      <c r="D11" s="28"/>
      <c r="E11" s="32" t="s">
        <v>24</v>
      </c>
      <c r="F11" s="28"/>
      <c r="G11" s="32" t="s">
        <v>25</v>
      </c>
      <c r="H11" s="28"/>
      <c r="I11" s="32" t="s">
        <v>27</v>
      </c>
      <c r="J11" s="28"/>
      <c r="K11" s="32" t="s">
        <v>29</v>
      </c>
      <c r="L11" s="28"/>
      <c r="M11" s="32" t="s">
        <v>31</v>
      </c>
      <c r="N11" s="28"/>
      <c r="O11" s="32" t="s">
        <v>38</v>
      </c>
      <c r="P11" s="28"/>
      <c r="Q11" s="32" t="s">
        <v>32</v>
      </c>
      <c r="R11" s="28"/>
      <c r="S11" s="32" t="s">
        <v>18</v>
      </c>
      <c r="T11" s="28"/>
      <c r="U11" s="32" t="s">
        <v>35</v>
      </c>
    </row>
    <row r="12" spans="1:21" ht="15.75">
      <c r="A12" s="12" t="s">
        <v>54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</row>
    <row r="13" spans="1:21" ht="15.75">
      <c r="A13" s="12" t="s">
        <v>39</v>
      </c>
      <c r="B13" s="12"/>
      <c r="C13" s="30">
        <v>0</v>
      </c>
      <c r="D13" s="20"/>
      <c r="E13" s="30">
        <v>1836898</v>
      </c>
      <c r="F13" s="20"/>
      <c r="G13" s="30">
        <v>241338</v>
      </c>
      <c r="H13" s="20"/>
      <c r="I13" s="30">
        <v>611105</v>
      </c>
      <c r="J13" s="20"/>
      <c r="K13" s="30">
        <v>5027679</v>
      </c>
      <c r="L13" s="20"/>
      <c r="M13" s="30">
        <v>0</v>
      </c>
      <c r="N13" s="20"/>
      <c r="O13" s="30">
        <v>74225</v>
      </c>
      <c r="P13" s="20"/>
      <c r="Q13" s="30">
        <v>30928</v>
      </c>
      <c r="R13" s="20"/>
      <c r="S13" s="30">
        <f>SUM(E13:Q13)</f>
        <v>7822173</v>
      </c>
      <c r="T13" s="20"/>
      <c r="U13" s="30">
        <f>C13-S13</f>
        <v>-7822173</v>
      </c>
    </row>
    <row r="14" spans="1:21" ht="15.75">
      <c r="A14" s="12" t="s">
        <v>36</v>
      </c>
      <c r="B14" s="12"/>
      <c r="C14" s="36">
        <v>0</v>
      </c>
      <c r="D14" s="13"/>
      <c r="E14" s="27">
        <v>0</v>
      </c>
      <c r="F14" s="13"/>
      <c r="G14" s="27">
        <v>0</v>
      </c>
      <c r="H14" s="13"/>
      <c r="I14" s="27">
        <v>0</v>
      </c>
      <c r="J14" s="13"/>
      <c r="K14" s="27">
        <v>0</v>
      </c>
      <c r="L14" s="13"/>
      <c r="M14" s="27">
        <v>5346479</v>
      </c>
      <c r="N14" s="13"/>
      <c r="O14" s="27">
        <v>0</v>
      </c>
      <c r="P14" s="13"/>
      <c r="Q14" s="27">
        <v>0</v>
      </c>
      <c r="R14" s="13"/>
      <c r="S14" s="27">
        <f>SUM(E14:Q14)</f>
        <v>5346479</v>
      </c>
      <c r="T14" s="13"/>
      <c r="U14" s="12">
        <f>C14-S14</f>
        <v>-5346479</v>
      </c>
    </row>
    <row r="15" spans="1:21" ht="15.75">
      <c r="A15" s="12" t="s">
        <v>40</v>
      </c>
      <c r="B15" s="12"/>
      <c r="C15" s="27">
        <v>0</v>
      </c>
      <c r="D15" s="31"/>
      <c r="E15" s="27">
        <v>241558</v>
      </c>
      <c r="F15" s="31"/>
      <c r="G15" s="27">
        <v>1218360</v>
      </c>
      <c r="H15" s="31"/>
      <c r="I15" s="27">
        <v>169284</v>
      </c>
      <c r="J15" s="31"/>
      <c r="K15" s="27">
        <v>1154329</v>
      </c>
      <c r="L15" s="31"/>
      <c r="M15" s="27">
        <v>0</v>
      </c>
      <c r="N15" s="31"/>
      <c r="O15" s="27">
        <v>0</v>
      </c>
      <c r="P15" s="31"/>
      <c r="Q15" s="27">
        <v>8883</v>
      </c>
      <c r="R15" s="31"/>
      <c r="S15" s="27">
        <f aca="true" t="shared" si="0" ref="S15:S27">SUM(E15:Q15)</f>
        <v>2792414</v>
      </c>
      <c r="T15" s="31"/>
      <c r="U15" s="27">
        <f aca="true" t="shared" si="1" ref="U15:U27">C15-S15</f>
        <v>-2792414</v>
      </c>
    </row>
    <row r="16" spans="1:21" ht="15.75">
      <c r="A16" s="12" t="s">
        <v>41</v>
      </c>
      <c r="B16" s="12"/>
      <c r="C16" s="27">
        <v>244924</v>
      </c>
      <c r="D16" s="31"/>
      <c r="E16" s="27">
        <v>447223</v>
      </c>
      <c r="F16" s="31"/>
      <c r="G16" s="27">
        <v>1917655</v>
      </c>
      <c r="H16" s="31"/>
      <c r="I16" s="27">
        <v>592209</v>
      </c>
      <c r="J16" s="31"/>
      <c r="K16" s="27">
        <v>8550001</v>
      </c>
      <c r="L16" s="31"/>
      <c r="M16" s="27">
        <v>2899733</v>
      </c>
      <c r="N16" s="31"/>
      <c r="O16" s="27">
        <v>0</v>
      </c>
      <c r="P16" s="31"/>
      <c r="Q16" s="27">
        <v>145241</v>
      </c>
      <c r="R16" s="31"/>
      <c r="S16" s="27">
        <f t="shared" si="0"/>
        <v>14552062</v>
      </c>
      <c r="T16" s="31"/>
      <c r="U16" s="27">
        <f t="shared" si="1"/>
        <v>-14307138</v>
      </c>
    </row>
    <row r="17" spans="1:21" ht="15.75">
      <c r="A17" s="12" t="s">
        <v>42</v>
      </c>
      <c r="B17" s="12"/>
      <c r="C17" s="27">
        <v>0</v>
      </c>
      <c r="D17" s="31"/>
      <c r="E17" s="27">
        <v>0</v>
      </c>
      <c r="F17" s="31"/>
      <c r="G17" s="27">
        <v>0</v>
      </c>
      <c r="H17" s="31"/>
      <c r="I17" s="27">
        <v>0</v>
      </c>
      <c r="J17" s="31"/>
      <c r="K17" s="27">
        <v>2091811</v>
      </c>
      <c r="L17" s="31"/>
      <c r="M17" s="27">
        <v>0</v>
      </c>
      <c r="N17" s="31"/>
      <c r="O17" s="27">
        <v>0</v>
      </c>
      <c r="P17" s="31"/>
      <c r="Q17" s="27">
        <v>0</v>
      </c>
      <c r="R17" s="31"/>
      <c r="S17" s="27">
        <f t="shared" si="0"/>
        <v>2091811</v>
      </c>
      <c r="T17" s="31"/>
      <c r="U17" s="27">
        <f t="shared" si="1"/>
        <v>-2091811</v>
      </c>
    </row>
    <row r="18" spans="1:21" ht="15.75">
      <c r="A18" s="12" t="s">
        <v>43</v>
      </c>
      <c r="B18" s="12"/>
      <c r="C18" s="27">
        <v>339268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27">
        <v>0</v>
      </c>
      <c r="P18" s="31"/>
      <c r="Q18" s="27">
        <v>0</v>
      </c>
      <c r="R18" s="31"/>
      <c r="S18" s="27">
        <f t="shared" si="0"/>
        <v>0</v>
      </c>
      <c r="T18" s="31"/>
      <c r="U18" s="27">
        <f t="shared" si="1"/>
        <v>339268</v>
      </c>
    </row>
    <row r="19" spans="1:21" ht="15.75">
      <c r="A19" s="12" t="s">
        <v>44</v>
      </c>
      <c r="B19" s="12"/>
      <c r="C19" s="27">
        <v>690335</v>
      </c>
      <c r="D19" s="31"/>
      <c r="E19" s="27">
        <v>0</v>
      </c>
      <c r="F19" s="31"/>
      <c r="G19" s="27">
        <v>0</v>
      </c>
      <c r="H19" s="31"/>
      <c r="I19" s="27">
        <v>0</v>
      </c>
      <c r="J19" s="31"/>
      <c r="K19" s="27">
        <v>0</v>
      </c>
      <c r="L19" s="31"/>
      <c r="M19" s="27">
        <v>0</v>
      </c>
      <c r="N19" s="31"/>
      <c r="O19" s="27">
        <v>0</v>
      </c>
      <c r="P19" s="31"/>
      <c r="Q19" s="27">
        <v>0</v>
      </c>
      <c r="R19" s="31"/>
      <c r="S19" s="27">
        <f t="shared" si="0"/>
        <v>0</v>
      </c>
      <c r="T19" s="31"/>
      <c r="U19" s="27">
        <f t="shared" si="1"/>
        <v>690335</v>
      </c>
    </row>
    <row r="20" spans="1:21" ht="15.75">
      <c r="A20" s="12" t="s">
        <v>45</v>
      </c>
      <c r="B20" s="12"/>
      <c r="C20" s="27">
        <v>2200886</v>
      </c>
      <c r="D20" s="31"/>
      <c r="E20" s="27">
        <v>191543</v>
      </c>
      <c r="F20" s="31"/>
      <c r="G20" s="27">
        <v>12409</v>
      </c>
      <c r="H20" s="31"/>
      <c r="I20" s="27">
        <v>69817</v>
      </c>
      <c r="J20" s="31"/>
      <c r="K20" s="27">
        <v>444485</v>
      </c>
      <c r="L20" s="31"/>
      <c r="M20" s="27">
        <v>0</v>
      </c>
      <c r="N20" s="31"/>
      <c r="O20" s="27">
        <v>86400</v>
      </c>
      <c r="P20" s="31"/>
      <c r="Q20" s="27">
        <v>3035</v>
      </c>
      <c r="R20" s="31"/>
      <c r="S20" s="27">
        <f t="shared" si="0"/>
        <v>807689</v>
      </c>
      <c r="T20" s="31"/>
      <c r="U20" s="27">
        <f t="shared" si="1"/>
        <v>1393197</v>
      </c>
    </row>
    <row r="21" spans="1:21" ht="15.75">
      <c r="A21" s="12" t="s">
        <v>46</v>
      </c>
      <c r="B21" s="12"/>
      <c r="C21" s="27">
        <v>374795</v>
      </c>
      <c r="D21" s="31"/>
      <c r="E21" s="27">
        <v>0</v>
      </c>
      <c r="F21" s="31"/>
      <c r="G21" s="27">
        <v>0</v>
      </c>
      <c r="H21" s="31"/>
      <c r="I21" s="27">
        <v>0</v>
      </c>
      <c r="J21" s="31"/>
      <c r="K21" s="27">
        <v>3056</v>
      </c>
      <c r="L21" s="31"/>
      <c r="M21" s="27">
        <v>0</v>
      </c>
      <c r="N21" s="31"/>
      <c r="O21" s="27">
        <v>0</v>
      </c>
      <c r="P21" s="31"/>
      <c r="Q21" s="27">
        <v>0</v>
      </c>
      <c r="R21" s="31"/>
      <c r="S21" s="27">
        <f t="shared" si="0"/>
        <v>3056</v>
      </c>
      <c r="T21" s="31"/>
      <c r="U21" s="27">
        <f t="shared" si="1"/>
        <v>371739</v>
      </c>
    </row>
    <row r="22" spans="1:21" ht="15.75">
      <c r="A22" s="12" t="s">
        <v>47</v>
      </c>
      <c r="B22" s="12"/>
      <c r="C22" s="27">
        <v>9832717</v>
      </c>
      <c r="D22" s="31"/>
      <c r="E22" s="27"/>
      <c r="F22" s="31"/>
      <c r="G22" s="27"/>
      <c r="H22" s="31"/>
      <c r="I22" s="27"/>
      <c r="J22" s="31"/>
      <c r="K22" s="27"/>
      <c r="L22" s="31"/>
      <c r="M22" s="27"/>
      <c r="N22" s="31"/>
      <c r="O22" s="27"/>
      <c r="P22" s="31"/>
      <c r="Q22" s="27"/>
      <c r="R22" s="31"/>
      <c r="S22" s="27"/>
      <c r="T22" s="31"/>
      <c r="U22" s="27">
        <f t="shared" si="1"/>
        <v>9832717</v>
      </c>
    </row>
    <row r="23" spans="1:21" ht="15.75">
      <c r="A23" s="12" t="s">
        <v>104</v>
      </c>
      <c r="B23" s="12"/>
      <c r="C23" s="27">
        <v>19343709</v>
      </c>
      <c r="D23" s="31"/>
      <c r="E23" s="27">
        <v>0</v>
      </c>
      <c r="F23" s="31"/>
      <c r="G23" s="27">
        <v>0</v>
      </c>
      <c r="H23" s="31"/>
      <c r="I23" s="27">
        <v>0</v>
      </c>
      <c r="J23" s="31"/>
      <c r="K23" s="27">
        <v>0</v>
      </c>
      <c r="L23" s="31"/>
      <c r="M23" s="27">
        <v>0</v>
      </c>
      <c r="N23" s="31"/>
      <c r="O23" s="27">
        <v>0</v>
      </c>
      <c r="P23" s="31"/>
      <c r="Q23" s="27">
        <v>0</v>
      </c>
      <c r="R23" s="31"/>
      <c r="S23" s="27">
        <f t="shared" si="0"/>
        <v>0</v>
      </c>
      <c r="T23" s="31"/>
      <c r="U23" s="27">
        <f t="shared" si="1"/>
        <v>19343709</v>
      </c>
    </row>
    <row r="24" spans="1:21" ht="15.75">
      <c r="A24" s="12" t="s">
        <v>48</v>
      </c>
      <c r="B24" s="12"/>
      <c r="C24" s="27">
        <v>14887</v>
      </c>
      <c r="D24" s="31"/>
      <c r="E24" s="27">
        <v>530303</v>
      </c>
      <c r="F24" s="31"/>
      <c r="G24" s="27">
        <v>144848</v>
      </c>
      <c r="H24" s="31"/>
      <c r="I24" s="27">
        <v>184106</v>
      </c>
      <c r="J24" s="31"/>
      <c r="K24" s="27">
        <v>252140</v>
      </c>
      <c r="L24" s="31"/>
      <c r="M24" s="27">
        <v>0</v>
      </c>
      <c r="N24" s="31"/>
      <c r="O24" s="27">
        <v>0</v>
      </c>
      <c r="P24" s="31"/>
      <c r="Q24" s="27">
        <v>1438</v>
      </c>
      <c r="R24" s="31"/>
      <c r="S24" s="27">
        <f t="shared" si="0"/>
        <v>1112835</v>
      </c>
      <c r="T24" s="31"/>
      <c r="U24" s="27">
        <f t="shared" si="1"/>
        <v>-1097948</v>
      </c>
    </row>
    <row r="25" spans="1:21" ht="15.75">
      <c r="A25" s="12" t="s">
        <v>49</v>
      </c>
      <c r="B25" s="12"/>
      <c r="C25" s="27">
        <v>1127773</v>
      </c>
      <c r="D25" s="31"/>
      <c r="E25" s="27">
        <v>263100</v>
      </c>
      <c r="F25" s="31"/>
      <c r="G25" s="27">
        <v>205929</v>
      </c>
      <c r="H25" s="31"/>
      <c r="I25" s="27">
        <v>97908</v>
      </c>
      <c r="J25" s="31"/>
      <c r="K25" s="27">
        <v>2121908</v>
      </c>
      <c r="L25" s="31"/>
      <c r="M25" s="27">
        <v>0</v>
      </c>
      <c r="N25" s="31"/>
      <c r="O25" s="27">
        <v>0</v>
      </c>
      <c r="P25" s="31"/>
      <c r="Q25" s="27">
        <v>18978</v>
      </c>
      <c r="R25" s="31"/>
      <c r="S25" s="27">
        <f t="shared" si="0"/>
        <v>2707823</v>
      </c>
      <c r="T25" s="31"/>
      <c r="U25" s="27">
        <f t="shared" si="1"/>
        <v>-1580050</v>
      </c>
    </row>
    <row r="26" spans="1:21" ht="15.75">
      <c r="A26" s="12" t="s">
        <v>50</v>
      </c>
      <c r="B26" s="12"/>
      <c r="C26" s="27">
        <v>21006659</v>
      </c>
      <c r="D26" s="31"/>
      <c r="E26" s="27">
        <v>0</v>
      </c>
      <c r="F26" s="31"/>
      <c r="G26" s="27">
        <v>0</v>
      </c>
      <c r="H26" s="31"/>
      <c r="I26" s="27">
        <v>0</v>
      </c>
      <c r="J26" s="31"/>
      <c r="K26" s="27">
        <v>0</v>
      </c>
      <c r="L26" s="31"/>
      <c r="M26" s="27">
        <v>0</v>
      </c>
      <c r="N26" s="31"/>
      <c r="O26" s="27">
        <v>0</v>
      </c>
      <c r="P26" s="31"/>
      <c r="Q26" s="27">
        <v>0</v>
      </c>
      <c r="R26" s="31"/>
      <c r="S26" s="27">
        <f t="shared" si="0"/>
        <v>0</v>
      </c>
      <c r="T26" s="31"/>
      <c r="U26" s="27">
        <f t="shared" si="1"/>
        <v>21006659</v>
      </c>
    </row>
    <row r="27" spans="1:21" ht="15.75">
      <c r="A27" s="12" t="s">
        <v>51</v>
      </c>
      <c r="B27" s="12"/>
      <c r="C27" s="27">
        <v>0</v>
      </c>
      <c r="D27" s="14"/>
      <c r="E27" s="27">
        <v>125000</v>
      </c>
      <c r="F27" s="14"/>
      <c r="G27" s="27">
        <v>11963</v>
      </c>
      <c r="H27" s="14"/>
      <c r="I27" s="27">
        <v>40000</v>
      </c>
      <c r="J27" s="14"/>
      <c r="K27" s="27">
        <v>41143</v>
      </c>
      <c r="L27" s="14"/>
      <c r="M27" s="27">
        <v>0</v>
      </c>
      <c r="N27" s="14"/>
      <c r="O27" s="27">
        <v>0</v>
      </c>
      <c r="P27" s="14"/>
      <c r="Q27" s="27">
        <v>31120</v>
      </c>
      <c r="R27" s="14"/>
      <c r="S27" s="27">
        <f t="shared" si="0"/>
        <v>249226</v>
      </c>
      <c r="T27" s="14"/>
      <c r="U27" s="27">
        <f t="shared" si="1"/>
        <v>-249226</v>
      </c>
    </row>
    <row r="28" spans="1:21" ht="15.75">
      <c r="A28" s="12" t="s">
        <v>52</v>
      </c>
      <c r="B28" s="12"/>
      <c r="C28" s="17">
        <f>SUM(C13:C27)</f>
        <v>55175953</v>
      </c>
      <c r="D28" s="16"/>
      <c r="E28" s="17">
        <f>SUM(E13:E27)</f>
        <v>3635625</v>
      </c>
      <c r="F28" s="16"/>
      <c r="G28" s="17">
        <f>SUM(G13:G27)</f>
        <v>3752502</v>
      </c>
      <c r="H28" s="16"/>
      <c r="I28" s="17">
        <f>SUM(I13:I27)</f>
        <v>1764429</v>
      </c>
      <c r="J28" s="16"/>
      <c r="K28" s="17">
        <f>SUM(K13:K27)</f>
        <v>19686552</v>
      </c>
      <c r="L28" s="16"/>
      <c r="M28" s="17">
        <f>SUM(M13:M27)</f>
        <v>8246212</v>
      </c>
      <c r="N28" s="16"/>
      <c r="O28" s="17">
        <f>SUM(O13:O27)</f>
        <v>160625</v>
      </c>
      <c r="P28" s="16"/>
      <c r="Q28" s="17">
        <f>SUM(Q13:Q27)</f>
        <v>239623</v>
      </c>
      <c r="R28" s="16"/>
      <c r="S28" s="17">
        <f>SUM(S13:S27)</f>
        <v>37485568</v>
      </c>
      <c r="T28" s="16"/>
      <c r="U28" s="17">
        <f>SUM(U13:U27)</f>
        <v>17690385</v>
      </c>
    </row>
    <row r="29" spans="1:21" ht="15.75">
      <c r="A29" s="12"/>
      <c r="B29" s="1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15.75">
      <c r="A30" s="12" t="s">
        <v>53</v>
      </c>
      <c r="B30" s="12"/>
      <c r="C30" s="18"/>
      <c r="D30" s="16"/>
      <c r="E30" s="18"/>
      <c r="F30" s="16"/>
      <c r="G30" s="18"/>
      <c r="H30" s="16"/>
      <c r="I30" s="18"/>
      <c r="J30" s="16"/>
      <c r="K30" s="18"/>
      <c r="L30" s="16"/>
      <c r="M30" s="18"/>
      <c r="N30" s="16"/>
      <c r="O30" s="18"/>
      <c r="P30" s="16"/>
      <c r="Q30" s="18"/>
      <c r="R30" s="16"/>
      <c r="S30" s="27"/>
      <c r="T30" s="16"/>
      <c r="U30" s="27"/>
    </row>
    <row r="31" spans="1:21" ht="15.75">
      <c r="A31" s="12" t="s">
        <v>55</v>
      </c>
      <c r="B31" s="12"/>
      <c r="C31" s="18">
        <v>31891142</v>
      </c>
      <c r="D31" s="16"/>
      <c r="E31" s="18">
        <v>4374304</v>
      </c>
      <c r="F31" s="16"/>
      <c r="G31" s="18">
        <v>187810</v>
      </c>
      <c r="H31" s="16"/>
      <c r="I31" s="18">
        <v>1327689</v>
      </c>
      <c r="J31" s="16"/>
      <c r="K31" s="18">
        <v>7824740</v>
      </c>
      <c r="L31" s="16"/>
      <c r="M31" s="18">
        <v>0</v>
      </c>
      <c r="N31" s="16"/>
      <c r="O31" s="18">
        <v>2879132</v>
      </c>
      <c r="P31" s="16"/>
      <c r="Q31" s="18">
        <v>9033</v>
      </c>
      <c r="R31" s="16"/>
      <c r="S31" s="27">
        <f aca="true" t="shared" si="2" ref="S31:S44">SUM(E31:Q31)</f>
        <v>16602708</v>
      </c>
      <c r="T31" s="16"/>
      <c r="U31" s="27">
        <f aca="true" t="shared" si="3" ref="U31:U44">C31-S31</f>
        <v>15288434</v>
      </c>
    </row>
    <row r="32" spans="1:21" ht="15.75">
      <c r="A32" s="12" t="s">
        <v>57</v>
      </c>
      <c r="B32" s="12"/>
      <c r="C32" s="18">
        <v>1419989</v>
      </c>
      <c r="D32" s="16"/>
      <c r="E32" s="18">
        <v>2040800</v>
      </c>
      <c r="F32" s="16"/>
      <c r="G32" s="18">
        <v>7155</v>
      </c>
      <c r="H32" s="16"/>
      <c r="I32" s="18">
        <v>251584</v>
      </c>
      <c r="J32" s="16"/>
      <c r="K32" s="18">
        <v>1469439</v>
      </c>
      <c r="L32" s="16"/>
      <c r="M32" s="18">
        <v>0</v>
      </c>
      <c r="N32" s="16"/>
      <c r="O32" s="18">
        <v>417072</v>
      </c>
      <c r="P32" s="16"/>
      <c r="Q32" s="18">
        <v>3642</v>
      </c>
      <c r="R32" s="16"/>
      <c r="S32" s="27">
        <f t="shared" si="2"/>
        <v>4189692</v>
      </c>
      <c r="T32" s="16"/>
      <c r="U32" s="27">
        <f t="shared" si="3"/>
        <v>-2769703</v>
      </c>
    </row>
    <row r="33" spans="1:21" ht="15.75">
      <c r="A33" s="12" t="s">
        <v>56</v>
      </c>
      <c r="B33" s="12"/>
      <c r="C33" s="18">
        <v>273901</v>
      </c>
      <c r="D33" s="16"/>
      <c r="E33" s="18">
        <v>1205115</v>
      </c>
      <c r="F33" s="16"/>
      <c r="G33" s="18">
        <v>54779</v>
      </c>
      <c r="H33" s="16"/>
      <c r="I33" s="18">
        <v>289453</v>
      </c>
      <c r="J33" s="16"/>
      <c r="K33" s="18">
        <v>866201</v>
      </c>
      <c r="L33" s="16"/>
      <c r="M33" s="18">
        <v>0</v>
      </c>
      <c r="N33" s="16"/>
      <c r="O33" s="18">
        <v>548048</v>
      </c>
      <c r="P33" s="16"/>
      <c r="Q33" s="18">
        <v>7033</v>
      </c>
      <c r="R33" s="16"/>
      <c r="S33" s="27">
        <f t="shared" si="2"/>
        <v>2970629</v>
      </c>
      <c r="T33" s="16"/>
      <c r="U33" s="27">
        <f t="shared" si="3"/>
        <v>-2696728</v>
      </c>
    </row>
    <row r="34" spans="1:21" ht="15.75">
      <c r="A34" s="12" t="s">
        <v>58</v>
      </c>
      <c r="B34" s="12"/>
      <c r="C34" s="18">
        <v>2982687</v>
      </c>
      <c r="D34" s="16"/>
      <c r="E34" s="18">
        <v>950000</v>
      </c>
      <c r="F34" s="16"/>
      <c r="G34" s="18">
        <v>62799</v>
      </c>
      <c r="H34" s="16"/>
      <c r="I34" s="18">
        <v>180050</v>
      </c>
      <c r="J34" s="16"/>
      <c r="K34" s="18">
        <v>733517</v>
      </c>
      <c r="L34" s="16"/>
      <c r="M34" s="18">
        <v>0</v>
      </c>
      <c r="N34" s="16"/>
      <c r="O34" s="18">
        <v>360557</v>
      </c>
      <c r="P34" s="16"/>
      <c r="Q34" s="18">
        <v>3621</v>
      </c>
      <c r="R34" s="16"/>
      <c r="S34" s="27">
        <f t="shared" si="2"/>
        <v>2290544</v>
      </c>
      <c r="T34" s="16"/>
      <c r="U34" s="27">
        <f t="shared" si="3"/>
        <v>692143</v>
      </c>
    </row>
    <row r="35" spans="1:21" ht="15.75">
      <c r="A35" s="12" t="s">
        <v>59</v>
      </c>
      <c r="B35" s="12"/>
      <c r="C35" s="18">
        <v>82539</v>
      </c>
      <c r="D35" s="16"/>
      <c r="E35" s="18">
        <v>317084</v>
      </c>
      <c r="F35" s="16"/>
      <c r="G35" s="18">
        <v>8121</v>
      </c>
      <c r="H35" s="16"/>
      <c r="I35" s="18">
        <v>121035</v>
      </c>
      <c r="J35" s="16"/>
      <c r="K35" s="18">
        <v>351960</v>
      </c>
      <c r="L35" s="16"/>
      <c r="M35" s="18">
        <v>0</v>
      </c>
      <c r="N35" s="16"/>
      <c r="O35" s="18">
        <v>436104</v>
      </c>
      <c r="P35" s="16"/>
      <c r="Q35" s="18">
        <v>1587</v>
      </c>
      <c r="R35" s="16"/>
      <c r="S35" s="27">
        <f t="shared" si="2"/>
        <v>1235891</v>
      </c>
      <c r="T35" s="16"/>
      <c r="U35" s="27">
        <f t="shared" si="3"/>
        <v>-1153352</v>
      </c>
    </row>
    <row r="36" spans="1:21" ht="15.75">
      <c r="A36" s="12" t="s">
        <v>60</v>
      </c>
      <c r="B36" s="12"/>
      <c r="C36" s="18">
        <v>0</v>
      </c>
      <c r="D36" s="16"/>
      <c r="E36" s="18">
        <v>181390</v>
      </c>
      <c r="F36" s="16"/>
      <c r="G36" s="18">
        <v>0</v>
      </c>
      <c r="H36" s="16"/>
      <c r="I36" s="18">
        <v>58045</v>
      </c>
      <c r="J36" s="16"/>
      <c r="K36" s="18">
        <v>154288</v>
      </c>
      <c r="L36" s="16"/>
      <c r="M36" s="18">
        <v>2665</v>
      </c>
      <c r="N36" s="16"/>
      <c r="O36" s="18">
        <v>138163</v>
      </c>
      <c r="P36" s="16"/>
      <c r="Q36" s="18">
        <v>0</v>
      </c>
      <c r="R36" s="16"/>
      <c r="S36" s="27">
        <f t="shared" si="2"/>
        <v>534551</v>
      </c>
      <c r="T36" s="16"/>
      <c r="U36" s="27">
        <f t="shared" si="3"/>
        <v>-534551</v>
      </c>
    </row>
    <row r="37" spans="1:21" ht="15.75">
      <c r="A37" s="12" t="s">
        <v>61</v>
      </c>
      <c r="B37" s="12"/>
      <c r="C37" s="18">
        <v>0</v>
      </c>
      <c r="D37" s="16"/>
      <c r="E37" s="18">
        <v>169950</v>
      </c>
      <c r="F37" s="16"/>
      <c r="G37" s="18">
        <v>0</v>
      </c>
      <c r="H37" s="16"/>
      <c r="I37" s="18">
        <v>52784</v>
      </c>
      <c r="J37" s="16"/>
      <c r="K37" s="18">
        <v>134377</v>
      </c>
      <c r="L37" s="16"/>
      <c r="M37" s="18">
        <v>0</v>
      </c>
      <c r="N37" s="16"/>
      <c r="O37" s="18">
        <v>182980</v>
      </c>
      <c r="P37" s="16"/>
      <c r="Q37" s="18">
        <v>0</v>
      </c>
      <c r="R37" s="16"/>
      <c r="S37" s="27">
        <f t="shared" si="2"/>
        <v>540091</v>
      </c>
      <c r="T37" s="16"/>
      <c r="U37" s="27">
        <f t="shared" si="3"/>
        <v>-540091</v>
      </c>
    </row>
    <row r="38" spans="1:21" ht="15.75">
      <c r="A38" s="12" t="s">
        <v>62</v>
      </c>
      <c r="B38" s="12"/>
      <c r="C38" s="18">
        <v>26624</v>
      </c>
      <c r="D38" s="16"/>
      <c r="E38" s="18">
        <v>295590</v>
      </c>
      <c r="F38" s="16"/>
      <c r="G38" s="18">
        <v>13320</v>
      </c>
      <c r="H38" s="16"/>
      <c r="I38" s="18">
        <v>94589</v>
      </c>
      <c r="J38" s="16"/>
      <c r="K38" s="18">
        <v>332921</v>
      </c>
      <c r="L38" s="16"/>
      <c r="M38" s="18">
        <v>0</v>
      </c>
      <c r="N38" s="16"/>
      <c r="O38" s="18">
        <v>556939</v>
      </c>
      <c r="P38" s="16"/>
      <c r="Q38" s="18">
        <v>3846</v>
      </c>
      <c r="R38" s="16"/>
      <c r="S38" s="27">
        <f t="shared" si="2"/>
        <v>1297205</v>
      </c>
      <c r="T38" s="16"/>
      <c r="U38" s="27">
        <f t="shared" si="3"/>
        <v>-1270581</v>
      </c>
    </row>
    <row r="39" spans="1:21" ht="15.75">
      <c r="A39" s="12" t="s">
        <v>63</v>
      </c>
      <c r="B39" s="12"/>
      <c r="C39" s="18">
        <v>6741</v>
      </c>
      <c r="D39" s="16"/>
      <c r="E39" s="18">
        <v>232250</v>
      </c>
      <c r="F39" s="16"/>
      <c r="G39" s="18">
        <v>2229</v>
      </c>
      <c r="H39" s="16"/>
      <c r="I39" s="18">
        <v>77768</v>
      </c>
      <c r="J39" s="16"/>
      <c r="K39" s="18">
        <v>380253</v>
      </c>
      <c r="L39" s="16"/>
      <c r="M39" s="18">
        <v>0</v>
      </c>
      <c r="N39" s="16"/>
      <c r="O39" s="18">
        <v>622201</v>
      </c>
      <c r="P39" s="16"/>
      <c r="Q39" s="18">
        <v>0</v>
      </c>
      <c r="R39" s="16"/>
      <c r="S39" s="27">
        <f t="shared" si="2"/>
        <v>1314701</v>
      </c>
      <c r="T39" s="16"/>
      <c r="U39" s="27">
        <f t="shared" si="3"/>
        <v>-1307960</v>
      </c>
    </row>
    <row r="40" spans="1:21" ht="15.75">
      <c r="A40" s="12" t="s">
        <v>64</v>
      </c>
      <c r="B40" s="12"/>
      <c r="C40" s="18">
        <v>0</v>
      </c>
      <c r="D40" s="16"/>
      <c r="E40" s="18">
        <v>265400</v>
      </c>
      <c r="F40" s="16"/>
      <c r="G40" s="18">
        <v>0</v>
      </c>
      <c r="H40" s="16"/>
      <c r="I40" s="18">
        <v>96055</v>
      </c>
      <c r="J40" s="16"/>
      <c r="K40" s="18">
        <v>359906</v>
      </c>
      <c r="L40" s="16"/>
      <c r="M40" s="18">
        <v>0</v>
      </c>
      <c r="N40" s="16"/>
      <c r="O40" s="18">
        <v>786907</v>
      </c>
      <c r="P40" s="16"/>
      <c r="Q40" s="18">
        <v>1648</v>
      </c>
      <c r="R40" s="16"/>
      <c r="S40" s="27">
        <f t="shared" si="2"/>
        <v>1509916</v>
      </c>
      <c r="T40" s="13"/>
      <c r="U40" s="27">
        <f t="shared" si="3"/>
        <v>-1509916</v>
      </c>
    </row>
    <row r="41" spans="1:21" ht="15.75">
      <c r="A41" s="12" t="s">
        <v>65</v>
      </c>
      <c r="B41" s="12"/>
      <c r="C41" s="18">
        <v>0</v>
      </c>
      <c r="D41" s="16"/>
      <c r="E41" s="18">
        <v>149760</v>
      </c>
      <c r="F41" s="16"/>
      <c r="G41" s="18">
        <v>0</v>
      </c>
      <c r="H41" s="16"/>
      <c r="I41" s="18">
        <v>47923</v>
      </c>
      <c r="J41" s="16"/>
      <c r="K41" s="18">
        <v>273306</v>
      </c>
      <c r="L41" s="16"/>
      <c r="M41" s="18">
        <v>0</v>
      </c>
      <c r="N41" s="16"/>
      <c r="O41" s="18">
        <v>166933</v>
      </c>
      <c r="P41" s="16"/>
      <c r="Q41" s="18">
        <v>702</v>
      </c>
      <c r="R41" s="16"/>
      <c r="S41" s="27">
        <f t="shared" si="2"/>
        <v>638624</v>
      </c>
      <c r="T41" s="31"/>
      <c r="U41" s="27">
        <f t="shared" si="3"/>
        <v>-638624</v>
      </c>
    </row>
    <row r="42" spans="1:21" ht="15.75">
      <c r="A42" s="12" t="s">
        <v>66</v>
      </c>
      <c r="B42" s="12"/>
      <c r="C42" s="18">
        <v>0</v>
      </c>
      <c r="D42" s="16"/>
      <c r="E42" s="18">
        <v>120000</v>
      </c>
      <c r="F42" s="16"/>
      <c r="G42" s="18">
        <v>6488</v>
      </c>
      <c r="H42" s="16"/>
      <c r="I42" s="18">
        <v>38400</v>
      </c>
      <c r="J42" s="16"/>
      <c r="K42" s="18">
        <v>208789</v>
      </c>
      <c r="L42" s="16"/>
      <c r="M42" s="18">
        <v>0</v>
      </c>
      <c r="N42" s="16"/>
      <c r="O42" s="18">
        <v>264870</v>
      </c>
      <c r="P42" s="16"/>
      <c r="Q42" s="18">
        <v>0</v>
      </c>
      <c r="R42" s="16"/>
      <c r="S42" s="27">
        <f t="shared" si="2"/>
        <v>638547</v>
      </c>
      <c r="T42" s="13"/>
      <c r="U42" s="27">
        <f t="shared" si="3"/>
        <v>-638547</v>
      </c>
    </row>
    <row r="43" spans="1:21" ht="15.75">
      <c r="A43" s="12" t="s">
        <v>67</v>
      </c>
      <c r="B43" s="12"/>
      <c r="C43" s="18">
        <v>72362</v>
      </c>
      <c r="D43" s="16"/>
      <c r="E43" s="18">
        <v>574726</v>
      </c>
      <c r="F43" s="16"/>
      <c r="G43" s="18">
        <v>9929</v>
      </c>
      <c r="H43" s="16"/>
      <c r="I43" s="18">
        <v>181228</v>
      </c>
      <c r="J43" s="16"/>
      <c r="K43" s="18">
        <v>1233527</v>
      </c>
      <c r="L43" s="16"/>
      <c r="M43" s="18">
        <v>0</v>
      </c>
      <c r="N43" s="16"/>
      <c r="O43" s="18">
        <v>1171347</v>
      </c>
      <c r="P43" s="16"/>
      <c r="Q43" s="18">
        <v>14304</v>
      </c>
      <c r="R43" s="16"/>
      <c r="S43" s="27">
        <f t="shared" si="2"/>
        <v>3185061</v>
      </c>
      <c r="T43" s="13"/>
      <c r="U43" s="27">
        <f t="shared" si="3"/>
        <v>-3112699</v>
      </c>
    </row>
    <row r="44" spans="1:21" ht="15.75">
      <c r="A44" s="12" t="s">
        <v>68</v>
      </c>
      <c r="B44" s="12"/>
      <c r="C44" s="18">
        <v>10997</v>
      </c>
      <c r="D44" s="16"/>
      <c r="E44" s="18">
        <v>244350</v>
      </c>
      <c r="F44" s="16"/>
      <c r="G44" s="18">
        <v>0</v>
      </c>
      <c r="H44" s="16"/>
      <c r="I44" s="18">
        <v>78192</v>
      </c>
      <c r="J44" s="16"/>
      <c r="K44" s="18">
        <v>581940</v>
      </c>
      <c r="L44" s="16"/>
      <c r="M44" s="18">
        <v>0</v>
      </c>
      <c r="N44" s="16"/>
      <c r="O44" s="18">
        <v>428447</v>
      </c>
      <c r="P44" s="16"/>
      <c r="Q44" s="18">
        <v>558</v>
      </c>
      <c r="R44" s="16"/>
      <c r="S44" s="27">
        <f t="shared" si="2"/>
        <v>1333487</v>
      </c>
      <c r="T44" s="13"/>
      <c r="U44" s="27">
        <f t="shared" si="3"/>
        <v>-1322490</v>
      </c>
    </row>
    <row r="45" spans="1:21" ht="15.75">
      <c r="A45" s="12" t="s">
        <v>69</v>
      </c>
      <c r="B45" s="12"/>
      <c r="C45" s="17">
        <f>SUM(C30:C44)</f>
        <v>36766982</v>
      </c>
      <c r="D45" s="16"/>
      <c r="E45" s="17">
        <f>SUM(E30:E44)</f>
        <v>11120719</v>
      </c>
      <c r="F45" s="16"/>
      <c r="G45" s="17">
        <f>SUM(G30:G44)</f>
        <v>352630</v>
      </c>
      <c r="H45" s="16"/>
      <c r="I45" s="17">
        <f>SUM(I30:I44)</f>
        <v>2894795</v>
      </c>
      <c r="J45" s="16"/>
      <c r="K45" s="17">
        <f>SUM(K30:K44)</f>
        <v>14905164</v>
      </c>
      <c r="L45" s="16"/>
      <c r="M45" s="17">
        <f>SUM(M30:M44)</f>
        <v>2665</v>
      </c>
      <c r="N45" s="16"/>
      <c r="O45" s="17">
        <f>SUM(O30:O44)</f>
        <v>8959700</v>
      </c>
      <c r="P45" s="16"/>
      <c r="Q45" s="17">
        <f>SUM(Q30:Q44)</f>
        <v>45974</v>
      </c>
      <c r="R45" s="16"/>
      <c r="S45" s="17">
        <f>SUM(S30:S44)</f>
        <v>38281647</v>
      </c>
      <c r="T45" s="13"/>
      <c r="U45" s="17">
        <f>SUM(U30:U44)</f>
        <v>-1514665</v>
      </c>
    </row>
    <row r="46" spans="1:21" ht="15.75">
      <c r="A46" s="12"/>
      <c r="B46" s="12"/>
      <c r="C46" s="18"/>
      <c r="D46" s="16"/>
      <c r="E46" s="18"/>
      <c r="F46" s="16"/>
      <c r="G46" s="18"/>
      <c r="H46" s="16"/>
      <c r="I46" s="18"/>
      <c r="J46" s="16"/>
      <c r="K46" s="18"/>
      <c r="L46" s="16"/>
      <c r="M46" s="18"/>
      <c r="N46" s="16"/>
      <c r="O46" s="18"/>
      <c r="P46" s="16"/>
      <c r="Q46" s="18"/>
      <c r="R46" s="16"/>
      <c r="S46" s="27"/>
      <c r="T46" s="13"/>
      <c r="U46" s="27"/>
    </row>
    <row r="47" spans="1:21" ht="15.75">
      <c r="A47" s="12" t="s">
        <v>70</v>
      </c>
      <c r="B47" s="12"/>
      <c r="C47" s="18"/>
      <c r="D47" s="16"/>
      <c r="E47" s="18"/>
      <c r="F47" s="16"/>
      <c r="G47" s="18"/>
      <c r="H47" s="16"/>
      <c r="I47" s="18"/>
      <c r="J47" s="16"/>
      <c r="K47" s="18"/>
      <c r="L47" s="16"/>
      <c r="M47" s="18"/>
      <c r="N47" s="16"/>
      <c r="O47" s="18"/>
      <c r="P47" s="16"/>
      <c r="Q47" s="18"/>
      <c r="R47" s="16"/>
      <c r="S47" s="27"/>
      <c r="T47" s="13"/>
      <c r="U47" s="27">
        <f aca="true" t="shared" si="4" ref="U47:U52">C47-S47</f>
        <v>0</v>
      </c>
    </row>
    <row r="48" spans="1:21" ht="15.75">
      <c r="A48" s="12" t="s">
        <v>71</v>
      </c>
      <c r="B48" s="12"/>
      <c r="C48" s="18">
        <v>0</v>
      </c>
      <c r="D48" s="16"/>
      <c r="E48" s="18">
        <v>208546</v>
      </c>
      <c r="F48" s="16"/>
      <c r="G48" s="18">
        <v>48619</v>
      </c>
      <c r="H48" s="16"/>
      <c r="I48" s="18">
        <v>55946</v>
      </c>
      <c r="J48" s="16"/>
      <c r="K48" s="18">
        <v>564093</v>
      </c>
      <c r="L48" s="16"/>
      <c r="M48" s="18">
        <v>0</v>
      </c>
      <c r="N48" s="16"/>
      <c r="O48" s="18">
        <v>65875</v>
      </c>
      <c r="P48" s="16"/>
      <c r="Q48" s="18">
        <v>1345</v>
      </c>
      <c r="R48" s="16"/>
      <c r="S48" s="27">
        <f>SUM(E48:Q48)</f>
        <v>944424</v>
      </c>
      <c r="T48" s="13"/>
      <c r="U48" s="27">
        <f t="shared" si="4"/>
        <v>-944424</v>
      </c>
    </row>
    <row r="49" spans="1:21" ht="15.75">
      <c r="A49" s="12" t="s">
        <v>72</v>
      </c>
      <c r="B49" s="12"/>
      <c r="C49" s="18">
        <v>0</v>
      </c>
      <c r="D49" s="16"/>
      <c r="E49" s="18">
        <v>31500</v>
      </c>
      <c r="F49" s="16"/>
      <c r="G49" s="18">
        <v>23529</v>
      </c>
      <c r="H49" s="16"/>
      <c r="I49" s="18">
        <v>11880</v>
      </c>
      <c r="J49" s="16"/>
      <c r="K49" s="18">
        <v>93622</v>
      </c>
      <c r="L49" s="16"/>
      <c r="M49" s="18">
        <v>0</v>
      </c>
      <c r="N49" s="16"/>
      <c r="O49" s="18">
        <v>57494</v>
      </c>
      <c r="P49" s="16"/>
      <c r="Q49" s="18">
        <v>0</v>
      </c>
      <c r="R49" s="16"/>
      <c r="S49" s="27">
        <f>SUM(E49:Q49)</f>
        <v>218025</v>
      </c>
      <c r="T49" s="13"/>
      <c r="U49" s="27">
        <f t="shared" si="4"/>
        <v>-218025</v>
      </c>
    </row>
    <row r="50" spans="1:21" ht="15.75">
      <c r="A50" s="12" t="s">
        <v>73</v>
      </c>
      <c r="B50" s="12"/>
      <c r="C50" s="18">
        <v>0</v>
      </c>
      <c r="D50" s="16"/>
      <c r="E50" s="18">
        <v>160208</v>
      </c>
      <c r="F50" s="16"/>
      <c r="G50" s="18">
        <v>41606</v>
      </c>
      <c r="H50" s="16"/>
      <c r="I50" s="18">
        <v>55855</v>
      </c>
      <c r="J50" s="16"/>
      <c r="K50" s="18">
        <v>137978</v>
      </c>
      <c r="L50" s="16"/>
      <c r="M50" s="18">
        <v>0</v>
      </c>
      <c r="N50" s="16"/>
      <c r="O50" s="18">
        <v>0</v>
      </c>
      <c r="P50" s="16"/>
      <c r="Q50" s="18">
        <v>22450</v>
      </c>
      <c r="R50" s="16"/>
      <c r="S50" s="27">
        <f>SUM(E50:Q50)</f>
        <v>418097</v>
      </c>
      <c r="T50" s="13"/>
      <c r="U50" s="27">
        <f t="shared" si="4"/>
        <v>-418097</v>
      </c>
    </row>
    <row r="51" spans="1:21" ht="15.75">
      <c r="A51" s="12" t="s">
        <v>74</v>
      </c>
      <c r="B51" s="12"/>
      <c r="C51" s="18">
        <v>0</v>
      </c>
      <c r="D51" s="16"/>
      <c r="E51" s="18">
        <v>535767</v>
      </c>
      <c r="F51" s="16"/>
      <c r="G51" s="18">
        <v>4160</v>
      </c>
      <c r="H51" s="16"/>
      <c r="I51" s="18">
        <v>179708</v>
      </c>
      <c r="J51" s="16"/>
      <c r="K51" s="18">
        <v>624477</v>
      </c>
      <c r="L51" s="16"/>
      <c r="M51" s="18">
        <v>0</v>
      </c>
      <c r="N51" s="16"/>
      <c r="O51" s="18">
        <v>320468</v>
      </c>
      <c r="P51" s="16"/>
      <c r="Q51" s="18">
        <v>23728</v>
      </c>
      <c r="R51" s="16"/>
      <c r="S51" s="27">
        <f>SUM(E51:Q51)</f>
        <v>1688308</v>
      </c>
      <c r="T51" s="13"/>
      <c r="U51" s="27">
        <f t="shared" si="4"/>
        <v>-1688308</v>
      </c>
    </row>
    <row r="52" spans="1:21" ht="15.75">
      <c r="A52" s="12" t="s">
        <v>75</v>
      </c>
      <c r="B52" s="12"/>
      <c r="C52" s="18">
        <v>0</v>
      </c>
      <c r="D52" s="16"/>
      <c r="E52" s="18">
        <v>547297</v>
      </c>
      <c r="F52" s="16"/>
      <c r="G52" s="18">
        <v>0</v>
      </c>
      <c r="H52" s="16"/>
      <c r="I52" s="18">
        <v>187258</v>
      </c>
      <c r="J52" s="16"/>
      <c r="K52" s="18">
        <v>127312</v>
      </c>
      <c r="L52" s="16"/>
      <c r="M52" s="18">
        <v>0</v>
      </c>
      <c r="N52" s="16"/>
      <c r="O52" s="18">
        <v>63021</v>
      </c>
      <c r="P52" s="16"/>
      <c r="Q52" s="18">
        <v>4273</v>
      </c>
      <c r="R52" s="16"/>
      <c r="S52" s="27">
        <f>SUM(E52:Q52)</f>
        <v>929161</v>
      </c>
      <c r="T52" s="31"/>
      <c r="U52" s="27">
        <f t="shared" si="4"/>
        <v>-929161</v>
      </c>
    </row>
    <row r="53" spans="1:21" ht="15.75">
      <c r="A53" s="12" t="s">
        <v>76</v>
      </c>
      <c r="B53" s="12"/>
      <c r="C53" s="17">
        <f>SUM(C47:C52)</f>
        <v>0</v>
      </c>
      <c r="D53" s="16"/>
      <c r="E53" s="17">
        <f>SUM(E47:E52)</f>
        <v>1483318</v>
      </c>
      <c r="F53" s="16"/>
      <c r="G53" s="17">
        <f>SUM(G47:G52)</f>
        <v>117914</v>
      </c>
      <c r="H53" s="16"/>
      <c r="I53" s="17">
        <f>SUM(I47:I52)</f>
        <v>490647</v>
      </c>
      <c r="J53" s="16"/>
      <c r="K53" s="17">
        <f>SUM(K47:K52)</f>
        <v>1547482</v>
      </c>
      <c r="L53" s="16"/>
      <c r="M53" s="17">
        <f>SUM(M47:M52)</f>
        <v>0</v>
      </c>
      <c r="N53" s="16"/>
      <c r="O53" s="17">
        <f>SUM(O47:O52)</f>
        <v>506858</v>
      </c>
      <c r="P53" s="16"/>
      <c r="Q53" s="17">
        <f>SUM(Q47:Q52)</f>
        <v>51796</v>
      </c>
      <c r="R53" s="16"/>
      <c r="S53" s="17">
        <f>SUM(S47:S52)</f>
        <v>4198015</v>
      </c>
      <c r="T53" s="31"/>
      <c r="U53" s="17">
        <f>SUM(U47:U52)</f>
        <v>-4198015</v>
      </c>
    </row>
    <row r="54" spans="1:21" ht="15.75">
      <c r="A54" s="12"/>
      <c r="B54" s="12"/>
      <c r="C54" s="18"/>
      <c r="D54" s="16"/>
      <c r="E54" s="18"/>
      <c r="F54" s="16"/>
      <c r="G54" s="18"/>
      <c r="H54" s="16"/>
      <c r="I54" s="18"/>
      <c r="J54" s="16"/>
      <c r="K54" s="18"/>
      <c r="L54" s="16"/>
      <c r="M54" s="18"/>
      <c r="N54" s="16"/>
      <c r="O54" s="18"/>
      <c r="P54" s="16"/>
      <c r="Q54" s="18"/>
      <c r="R54" s="16"/>
      <c r="S54" s="27"/>
      <c r="T54" s="31"/>
      <c r="U54" s="27"/>
    </row>
    <row r="55" spans="1:21" ht="16.5" thickBot="1">
      <c r="A55" s="34" t="s">
        <v>77</v>
      </c>
      <c r="B55" s="12"/>
      <c r="C55" s="33">
        <f>C53+C45+C28</f>
        <v>91942935</v>
      </c>
      <c r="D55" s="16"/>
      <c r="E55" s="33">
        <f>E53+E45+E28</f>
        <v>16239662</v>
      </c>
      <c r="F55" s="16"/>
      <c r="G55" s="33">
        <f>G53+G45+G28</f>
        <v>4223046</v>
      </c>
      <c r="H55" s="16"/>
      <c r="I55" s="33">
        <f>I53+I45+I28</f>
        <v>5149871</v>
      </c>
      <c r="J55" s="16"/>
      <c r="K55" s="33">
        <f>K53+K45+K28</f>
        <v>36139198</v>
      </c>
      <c r="L55" s="16"/>
      <c r="M55" s="33">
        <f>M53+M45+M28</f>
        <v>8248877</v>
      </c>
      <c r="N55" s="16"/>
      <c r="O55" s="33">
        <f>O53+O45+O28</f>
        <v>9627183</v>
      </c>
      <c r="P55" s="16"/>
      <c r="Q55" s="33">
        <f>Q53+Q45+Q28</f>
        <v>337393</v>
      </c>
      <c r="R55" s="16"/>
      <c r="S55" s="33">
        <f>S53+S45+S28</f>
        <v>79965230</v>
      </c>
      <c r="T55" s="31"/>
      <c r="U55" s="33">
        <f>U53+U45+U28</f>
        <v>11977705</v>
      </c>
    </row>
    <row r="56" spans="1:21" ht="16.5" thickTop="1">
      <c r="A56" s="12"/>
      <c r="B56" s="12"/>
      <c r="C56" s="18"/>
      <c r="D56" s="16"/>
      <c r="E56" s="18"/>
      <c r="F56" s="16"/>
      <c r="G56" s="18"/>
      <c r="H56" s="16"/>
      <c r="I56" s="18"/>
      <c r="J56" s="16"/>
      <c r="K56" s="18"/>
      <c r="L56" s="16"/>
      <c r="M56" s="18"/>
      <c r="N56" s="16"/>
      <c r="O56" s="18"/>
      <c r="P56" s="16"/>
      <c r="Q56" s="18"/>
      <c r="R56" s="16"/>
      <c r="S56" s="27"/>
      <c r="T56" s="31"/>
      <c r="U56" s="27"/>
    </row>
    <row r="57" spans="1:21" ht="15.75">
      <c r="A57" s="12" t="s">
        <v>78</v>
      </c>
      <c r="B57" s="12"/>
      <c r="C57" s="18"/>
      <c r="D57" s="16"/>
      <c r="E57" s="18"/>
      <c r="F57" s="16"/>
      <c r="G57" s="18"/>
      <c r="H57" s="16"/>
      <c r="I57" s="18"/>
      <c r="J57" s="16"/>
      <c r="K57" s="18"/>
      <c r="L57" s="16"/>
      <c r="M57" s="18"/>
      <c r="N57" s="16"/>
      <c r="O57" s="18"/>
      <c r="P57" s="16"/>
      <c r="Q57" s="18"/>
      <c r="R57" s="16"/>
      <c r="S57" s="27"/>
      <c r="T57" s="31"/>
      <c r="U57" s="27"/>
    </row>
    <row r="58" spans="1:21" ht="15.75">
      <c r="A58" s="12" t="s">
        <v>79</v>
      </c>
      <c r="B58" s="12"/>
      <c r="C58" s="18"/>
      <c r="D58" s="16"/>
      <c r="E58" s="18"/>
      <c r="F58" s="16"/>
      <c r="G58" s="18"/>
      <c r="H58" s="16"/>
      <c r="I58" s="18"/>
      <c r="J58" s="16"/>
      <c r="K58" s="18"/>
      <c r="L58" s="16"/>
      <c r="M58" s="18"/>
      <c r="N58" s="16"/>
      <c r="O58" s="18"/>
      <c r="P58" s="16"/>
      <c r="Q58" s="18"/>
      <c r="R58" s="16"/>
      <c r="S58" s="27"/>
      <c r="T58" s="31"/>
      <c r="U58" s="27"/>
    </row>
    <row r="59" spans="1:21" ht="15.75">
      <c r="A59" s="12" t="s">
        <v>87</v>
      </c>
      <c r="B59" s="12"/>
      <c r="C59" s="18">
        <v>0</v>
      </c>
      <c r="D59" s="16"/>
      <c r="E59" s="18">
        <v>0</v>
      </c>
      <c r="F59" s="16"/>
      <c r="G59" s="18">
        <v>80</v>
      </c>
      <c r="H59" s="16"/>
      <c r="I59" s="18">
        <v>0</v>
      </c>
      <c r="J59" s="16"/>
      <c r="K59" s="18">
        <v>0</v>
      </c>
      <c r="L59" s="16"/>
      <c r="M59" s="18">
        <v>0</v>
      </c>
      <c r="N59" s="16"/>
      <c r="O59" s="18">
        <v>0</v>
      </c>
      <c r="P59" s="16"/>
      <c r="Q59" s="18">
        <v>0</v>
      </c>
      <c r="R59" s="16"/>
      <c r="S59" s="27">
        <f>SUM(E59:Q59)</f>
        <v>80</v>
      </c>
      <c r="T59" s="31"/>
      <c r="U59" s="27">
        <f>C59-S59</f>
        <v>-80</v>
      </c>
    </row>
    <row r="60" spans="1:21" ht="15.75">
      <c r="A60" s="12" t="s">
        <v>82</v>
      </c>
      <c r="B60" s="12"/>
      <c r="C60" s="18">
        <v>1493</v>
      </c>
      <c r="D60" s="16"/>
      <c r="E60" s="18">
        <v>0</v>
      </c>
      <c r="F60" s="16"/>
      <c r="G60" s="18">
        <v>50</v>
      </c>
      <c r="H60" s="16"/>
      <c r="I60" s="18">
        <v>4</v>
      </c>
      <c r="J60" s="16"/>
      <c r="K60" s="18">
        <v>700</v>
      </c>
      <c r="L60" s="16"/>
      <c r="M60" s="18">
        <v>0</v>
      </c>
      <c r="N60" s="16"/>
      <c r="O60" s="18">
        <v>0</v>
      </c>
      <c r="P60" s="16"/>
      <c r="Q60" s="18">
        <v>0</v>
      </c>
      <c r="R60" s="16"/>
      <c r="S60" s="27">
        <f>SUM(E60:Q60)</f>
        <v>754</v>
      </c>
      <c r="T60" s="31"/>
      <c r="U60" s="27">
        <f>C60-S60</f>
        <v>739</v>
      </c>
    </row>
    <row r="61" spans="1:21" ht="15.75">
      <c r="A61" s="12" t="s">
        <v>95</v>
      </c>
      <c r="B61" s="12"/>
      <c r="C61" s="18">
        <v>0</v>
      </c>
      <c r="D61" s="16"/>
      <c r="E61" s="18">
        <v>0</v>
      </c>
      <c r="F61" s="16"/>
      <c r="G61" s="18">
        <v>0</v>
      </c>
      <c r="H61" s="16"/>
      <c r="I61" s="18">
        <v>0</v>
      </c>
      <c r="J61" s="16"/>
      <c r="K61" s="18">
        <v>345</v>
      </c>
      <c r="L61" s="16"/>
      <c r="M61" s="18">
        <v>0</v>
      </c>
      <c r="N61" s="16"/>
      <c r="O61" s="18">
        <v>0</v>
      </c>
      <c r="P61" s="16"/>
      <c r="Q61" s="18">
        <v>0</v>
      </c>
      <c r="R61" s="16"/>
      <c r="S61" s="27">
        <f>SUM(E61:Q61)</f>
        <v>345</v>
      </c>
      <c r="T61" s="31"/>
      <c r="U61" s="27">
        <f>C61-S61</f>
        <v>-345</v>
      </c>
    </row>
    <row r="62" spans="1:21" ht="15.75">
      <c r="A62" s="12" t="s">
        <v>84</v>
      </c>
      <c r="B62" s="12"/>
      <c r="C62" s="17">
        <f>SUM(C58:C61)</f>
        <v>1493</v>
      </c>
      <c r="D62" s="16"/>
      <c r="E62" s="17">
        <f>SUM(E58:E61)</f>
        <v>0</v>
      </c>
      <c r="F62" s="16"/>
      <c r="G62" s="17">
        <f>SUM(G58:G61)</f>
        <v>130</v>
      </c>
      <c r="H62" s="16"/>
      <c r="I62" s="17">
        <f>SUM(I58:I61)</f>
        <v>4</v>
      </c>
      <c r="J62" s="16"/>
      <c r="K62" s="17">
        <f>SUM(K58:K61)</f>
        <v>1045</v>
      </c>
      <c r="L62" s="16"/>
      <c r="M62" s="17">
        <f>SUM(M58:M61)</f>
        <v>0</v>
      </c>
      <c r="N62" s="16"/>
      <c r="O62" s="17">
        <f>SUM(O58:O61)</f>
        <v>0</v>
      </c>
      <c r="P62" s="16"/>
      <c r="Q62" s="17">
        <f>SUM(Q58:Q61)</f>
        <v>0</v>
      </c>
      <c r="R62" s="16"/>
      <c r="S62" s="17">
        <f>SUM(S58:S61)</f>
        <v>1179</v>
      </c>
      <c r="T62" s="31"/>
      <c r="U62" s="17">
        <f>SUM(U58:U61)</f>
        <v>314</v>
      </c>
    </row>
    <row r="63" spans="1:21" ht="15.75">
      <c r="A63" s="12"/>
      <c r="B63" s="12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31"/>
      <c r="U63" s="16"/>
    </row>
    <row r="64" spans="1:21" ht="15.75">
      <c r="A64" s="12" t="s">
        <v>85</v>
      </c>
      <c r="B64" s="12"/>
      <c r="C64" s="18"/>
      <c r="D64" s="16"/>
      <c r="E64" s="18"/>
      <c r="F64" s="16"/>
      <c r="G64" s="18"/>
      <c r="H64" s="16"/>
      <c r="I64" s="18"/>
      <c r="J64" s="16"/>
      <c r="K64" s="18"/>
      <c r="L64" s="16"/>
      <c r="M64" s="18"/>
      <c r="N64" s="16"/>
      <c r="O64" s="18"/>
      <c r="P64" s="16"/>
      <c r="Q64" s="18"/>
      <c r="R64" s="16"/>
      <c r="S64" s="18"/>
      <c r="T64" s="31"/>
      <c r="U64" s="27"/>
    </row>
    <row r="65" spans="1:21" ht="15.75">
      <c r="A65" s="12" t="s">
        <v>86</v>
      </c>
      <c r="B65" s="12"/>
      <c r="C65" s="18">
        <v>1198555</v>
      </c>
      <c r="D65" s="16"/>
      <c r="E65" s="18">
        <v>446900</v>
      </c>
      <c r="F65" s="16"/>
      <c r="G65" s="18">
        <v>0</v>
      </c>
      <c r="H65" s="16"/>
      <c r="I65" s="18">
        <v>143008</v>
      </c>
      <c r="J65" s="16"/>
      <c r="K65" s="18">
        <v>1070875</v>
      </c>
      <c r="L65" s="16"/>
      <c r="M65" s="18">
        <v>0</v>
      </c>
      <c r="N65" s="16"/>
      <c r="O65" s="18">
        <v>0</v>
      </c>
      <c r="P65" s="16"/>
      <c r="Q65" s="18">
        <v>0</v>
      </c>
      <c r="R65" s="16"/>
      <c r="S65" s="27">
        <f aca="true" t="shared" si="5" ref="S65:S78">SUM(E65:Q65)</f>
        <v>1660783</v>
      </c>
      <c r="T65" s="31"/>
      <c r="U65" s="27">
        <f aca="true" t="shared" si="6" ref="U65:U78">C65-S65</f>
        <v>-462228</v>
      </c>
    </row>
    <row r="66" spans="1:21" ht="15.75">
      <c r="A66" s="12" t="s">
        <v>87</v>
      </c>
      <c r="B66" s="12"/>
      <c r="C66" s="18">
        <v>-15255</v>
      </c>
      <c r="D66" s="16"/>
      <c r="E66" s="18">
        <v>0</v>
      </c>
      <c r="F66" s="16"/>
      <c r="G66" s="18">
        <v>0</v>
      </c>
      <c r="H66" s="16"/>
      <c r="I66" s="18">
        <v>0</v>
      </c>
      <c r="J66" s="16"/>
      <c r="K66" s="18">
        <v>42891</v>
      </c>
      <c r="L66" s="16"/>
      <c r="M66" s="18">
        <v>0</v>
      </c>
      <c r="N66" s="16"/>
      <c r="O66" s="18">
        <v>0</v>
      </c>
      <c r="P66" s="16"/>
      <c r="Q66" s="18">
        <v>0</v>
      </c>
      <c r="R66" s="16"/>
      <c r="S66" s="27">
        <f t="shared" si="5"/>
        <v>42891</v>
      </c>
      <c r="T66" s="31"/>
      <c r="U66" s="27">
        <f t="shared" si="6"/>
        <v>-58146</v>
      </c>
    </row>
    <row r="67" spans="1:21" ht="15.75">
      <c r="A67" s="12" t="s">
        <v>80</v>
      </c>
      <c r="B67" s="12"/>
      <c r="C67" s="18">
        <v>-540</v>
      </c>
      <c r="D67" s="16"/>
      <c r="E67" s="18">
        <v>0</v>
      </c>
      <c r="F67" s="16"/>
      <c r="G67" s="18">
        <v>0</v>
      </c>
      <c r="H67" s="16"/>
      <c r="I67" s="18">
        <v>0</v>
      </c>
      <c r="J67" s="16"/>
      <c r="K67" s="18">
        <v>48781</v>
      </c>
      <c r="L67" s="16"/>
      <c r="M67" s="18">
        <v>0</v>
      </c>
      <c r="N67" s="16"/>
      <c r="O67" s="18">
        <v>0</v>
      </c>
      <c r="P67" s="16"/>
      <c r="Q67" s="18">
        <v>0</v>
      </c>
      <c r="R67" s="16"/>
      <c r="S67" s="27">
        <f t="shared" si="5"/>
        <v>48781</v>
      </c>
      <c r="T67" s="31"/>
      <c r="U67" s="27">
        <f t="shared" si="6"/>
        <v>-49321</v>
      </c>
    </row>
    <row r="68" spans="1:21" ht="15.75">
      <c r="A68" s="12" t="s">
        <v>81</v>
      </c>
      <c r="B68" s="12"/>
      <c r="C68" s="18">
        <v>0</v>
      </c>
      <c r="D68" s="16"/>
      <c r="E68" s="18">
        <v>0</v>
      </c>
      <c r="F68" s="16"/>
      <c r="G68" s="18">
        <v>0</v>
      </c>
      <c r="H68" s="16"/>
      <c r="I68" s="18">
        <v>0</v>
      </c>
      <c r="J68" s="16"/>
      <c r="K68" s="18">
        <v>-62254</v>
      </c>
      <c r="L68" s="16"/>
      <c r="M68" s="18">
        <v>0</v>
      </c>
      <c r="N68" s="16"/>
      <c r="O68" s="18">
        <v>0</v>
      </c>
      <c r="P68" s="16"/>
      <c r="Q68" s="18">
        <v>0</v>
      </c>
      <c r="R68" s="16"/>
      <c r="S68" s="27">
        <f t="shared" si="5"/>
        <v>-62254</v>
      </c>
      <c r="T68" s="31"/>
      <c r="U68" s="27">
        <f t="shared" si="6"/>
        <v>62254</v>
      </c>
    </row>
    <row r="69" spans="1:21" ht="15.75">
      <c r="A69" s="12" t="s">
        <v>82</v>
      </c>
      <c r="B69" s="12"/>
      <c r="C69" s="18">
        <v>0</v>
      </c>
      <c r="D69" s="16"/>
      <c r="E69" s="18">
        <v>0</v>
      </c>
      <c r="F69" s="16"/>
      <c r="G69" s="18">
        <v>0</v>
      </c>
      <c r="H69" s="16"/>
      <c r="I69" s="18">
        <v>0</v>
      </c>
      <c r="J69" s="16"/>
      <c r="K69" s="18">
        <v>19543</v>
      </c>
      <c r="L69" s="16"/>
      <c r="M69" s="18">
        <v>0</v>
      </c>
      <c r="N69" s="16"/>
      <c r="O69" s="18">
        <v>0</v>
      </c>
      <c r="P69" s="16"/>
      <c r="Q69" s="18">
        <v>0</v>
      </c>
      <c r="R69" s="16"/>
      <c r="S69" s="27">
        <f t="shared" si="5"/>
        <v>19543</v>
      </c>
      <c r="T69" s="31"/>
      <c r="U69" s="27">
        <f t="shared" si="6"/>
        <v>-19543</v>
      </c>
    </row>
    <row r="70" spans="1:21" ht="15.75">
      <c r="A70" s="12" t="s">
        <v>88</v>
      </c>
      <c r="B70" s="12"/>
      <c r="C70" s="18">
        <v>0</v>
      </c>
      <c r="D70" s="16"/>
      <c r="E70" s="18">
        <v>0</v>
      </c>
      <c r="F70" s="16"/>
      <c r="G70" s="18">
        <v>0</v>
      </c>
      <c r="H70" s="16"/>
      <c r="I70" s="18">
        <v>0</v>
      </c>
      <c r="J70" s="16"/>
      <c r="K70" s="18">
        <v>7838</v>
      </c>
      <c r="L70" s="16"/>
      <c r="M70" s="18">
        <v>0</v>
      </c>
      <c r="N70" s="16"/>
      <c r="O70" s="18">
        <v>0</v>
      </c>
      <c r="P70" s="16"/>
      <c r="Q70" s="18">
        <v>0</v>
      </c>
      <c r="R70" s="16"/>
      <c r="S70" s="27">
        <f t="shared" si="5"/>
        <v>7838</v>
      </c>
      <c r="T70" s="31"/>
      <c r="U70" s="27">
        <f t="shared" si="6"/>
        <v>-7838</v>
      </c>
    </row>
    <row r="71" spans="1:21" ht="15.75">
      <c r="A71" s="12" t="s">
        <v>89</v>
      </c>
      <c r="B71" s="12"/>
      <c r="C71" s="18">
        <v>0</v>
      </c>
      <c r="D71" s="16"/>
      <c r="E71" s="18">
        <v>0</v>
      </c>
      <c r="F71" s="16"/>
      <c r="G71" s="18">
        <v>0</v>
      </c>
      <c r="H71" s="16"/>
      <c r="I71" s="18">
        <v>0</v>
      </c>
      <c r="J71" s="16"/>
      <c r="K71" s="18">
        <v>7406</v>
      </c>
      <c r="L71" s="16"/>
      <c r="M71" s="18">
        <v>0</v>
      </c>
      <c r="N71" s="16"/>
      <c r="O71" s="18">
        <v>0</v>
      </c>
      <c r="P71" s="16"/>
      <c r="Q71" s="18">
        <v>0</v>
      </c>
      <c r="R71" s="16"/>
      <c r="S71" s="27">
        <f t="shared" si="5"/>
        <v>7406</v>
      </c>
      <c r="T71" s="31"/>
      <c r="U71" s="27">
        <f t="shared" si="6"/>
        <v>-7406</v>
      </c>
    </row>
    <row r="72" spans="1:21" ht="15.75">
      <c r="A72" s="12" t="s">
        <v>83</v>
      </c>
      <c r="B72" s="12"/>
      <c r="C72" s="18">
        <v>244</v>
      </c>
      <c r="D72" s="16"/>
      <c r="E72" s="18">
        <v>0</v>
      </c>
      <c r="F72" s="16"/>
      <c r="G72" s="18">
        <v>0</v>
      </c>
      <c r="H72" s="16"/>
      <c r="I72" s="18">
        <v>0</v>
      </c>
      <c r="J72" s="16"/>
      <c r="K72" s="18">
        <v>28399</v>
      </c>
      <c r="L72" s="16"/>
      <c r="M72" s="18">
        <v>0</v>
      </c>
      <c r="N72" s="16"/>
      <c r="O72" s="18">
        <v>0</v>
      </c>
      <c r="P72" s="16"/>
      <c r="Q72" s="18">
        <v>0</v>
      </c>
      <c r="R72" s="16"/>
      <c r="S72" s="27">
        <f t="shared" si="5"/>
        <v>28399</v>
      </c>
      <c r="T72" s="31"/>
      <c r="U72" s="27">
        <f t="shared" si="6"/>
        <v>-28155</v>
      </c>
    </row>
    <row r="73" spans="1:21" ht="15.75">
      <c r="A73" s="12" t="s">
        <v>90</v>
      </c>
      <c r="B73" s="12"/>
      <c r="C73" s="18">
        <v>0</v>
      </c>
      <c r="D73" s="16"/>
      <c r="E73" s="18">
        <v>0</v>
      </c>
      <c r="F73" s="16"/>
      <c r="G73" s="18">
        <v>0</v>
      </c>
      <c r="H73" s="16"/>
      <c r="I73" s="18">
        <v>0</v>
      </c>
      <c r="J73" s="16"/>
      <c r="K73" s="18">
        <v>7343</v>
      </c>
      <c r="L73" s="16"/>
      <c r="M73" s="18">
        <v>0</v>
      </c>
      <c r="N73" s="16"/>
      <c r="O73" s="18">
        <v>0</v>
      </c>
      <c r="P73" s="16"/>
      <c r="Q73" s="18">
        <v>0</v>
      </c>
      <c r="R73" s="16"/>
      <c r="S73" s="27">
        <f t="shared" si="5"/>
        <v>7343</v>
      </c>
      <c r="T73" s="31"/>
      <c r="U73" s="27">
        <f t="shared" si="6"/>
        <v>-7343</v>
      </c>
    </row>
    <row r="74" spans="1:21" ht="15.75">
      <c r="A74" s="12" t="s">
        <v>91</v>
      </c>
      <c r="B74" s="12"/>
      <c r="C74" s="18">
        <v>0</v>
      </c>
      <c r="D74" s="16"/>
      <c r="E74" s="18">
        <v>0</v>
      </c>
      <c r="F74" s="16"/>
      <c r="G74" s="18">
        <v>0</v>
      </c>
      <c r="H74" s="16"/>
      <c r="I74" s="18">
        <v>0</v>
      </c>
      <c r="J74" s="16"/>
      <c r="K74" s="18">
        <v>111135</v>
      </c>
      <c r="L74" s="16"/>
      <c r="M74" s="18">
        <v>0</v>
      </c>
      <c r="N74" s="16"/>
      <c r="O74" s="18">
        <v>0</v>
      </c>
      <c r="P74" s="16"/>
      <c r="Q74" s="18">
        <v>0</v>
      </c>
      <c r="R74" s="16"/>
      <c r="S74" s="27">
        <f t="shared" si="5"/>
        <v>111135</v>
      </c>
      <c r="T74" s="31"/>
      <c r="U74" s="27">
        <f t="shared" si="6"/>
        <v>-111135</v>
      </c>
    </row>
    <row r="75" spans="1:21" ht="15.75">
      <c r="A75" s="12" t="s">
        <v>92</v>
      </c>
      <c r="B75" s="12"/>
      <c r="C75" s="18">
        <v>0</v>
      </c>
      <c r="D75" s="16"/>
      <c r="E75" s="18">
        <v>0</v>
      </c>
      <c r="F75" s="16"/>
      <c r="G75" s="18">
        <v>0</v>
      </c>
      <c r="H75" s="16"/>
      <c r="I75" s="18">
        <v>0</v>
      </c>
      <c r="J75" s="16"/>
      <c r="K75" s="18">
        <v>21571</v>
      </c>
      <c r="L75" s="16"/>
      <c r="M75" s="18">
        <v>0</v>
      </c>
      <c r="N75" s="16"/>
      <c r="O75" s="18">
        <v>0</v>
      </c>
      <c r="P75" s="16"/>
      <c r="Q75" s="18">
        <v>0</v>
      </c>
      <c r="R75" s="16"/>
      <c r="S75" s="27">
        <f t="shared" si="5"/>
        <v>21571</v>
      </c>
      <c r="T75" s="31"/>
      <c r="U75" s="27">
        <f t="shared" si="6"/>
        <v>-21571</v>
      </c>
    </row>
    <row r="76" spans="1:21" ht="15.75">
      <c r="A76" s="12" t="s">
        <v>93</v>
      </c>
      <c r="B76" s="12"/>
      <c r="C76" s="18">
        <v>0</v>
      </c>
      <c r="D76" s="16"/>
      <c r="E76" s="18">
        <v>0</v>
      </c>
      <c r="F76" s="16"/>
      <c r="G76" s="18">
        <v>0</v>
      </c>
      <c r="H76" s="16"/>
      <c r="I76" s="18">
        <v>0</v>
      </c>
      <c r="J76" s="16"/>
      <c r="K76" s="18">
        <v>12753</v>
      </c>
      <c r="L76" s="16"/>
      <c r="M76" s="18">
        <v>0</v>
      </c>
      <c r="N76" s="16"/>
      <c r="O76" s="18">
        <v>0</v>
      </c>
      <c r="P76" s="16"/>
      <c r="Q76" s="18">
        <v>0</v>
      </c>
      <c r="R76" s="16"/>
      <c r="S76" s="27">
        <f t="shared" si="5"/>
        <v>12753</v>
      </c>
      <c r="T76" s="31"/>
      <c r="U76" s="27">
        <f t="shared" si="6"/>
        <v>-12753</v>
      </c>
    </row>
    <row r="77" spans="1:21" ht="15.75">
      <c r="A77" s="12" t="s">
        <v>94</v>
      </c>
      <c r="B77" s="12"/>
      <c r="C77" s="18">
        <v>0</v>
      </c>
      <c r="D77" s="16"/>
      <c r="E77" s="18">
        <v>0</v>
      </c>
      <c r="F77" s="16"/>
      <c r="G77" s="18">
        <v>0</v>
      </c>
      <c r="H77" s="16"/>
      <c r="I77" s="18">
        <v>0</v>
      </c>
      <c r="J77" s="16"/>
      <c r="K77" s="18">
        <v>256027</v>
      </c>
      <c r="L77" s="16"/>
      <c r="M77" s="18">
        <v>0</v>
      </c>
      <c r="N77" s="16"/>
      <c r="O77" s="18">
        <v>3658</v>
      </c>
      <c r="P77" s="16"/>
      <c r="Q77" s="18">
        <v>0</v>
      </c>
      <c r="R77" s="16"/>
      <c r="S77" s="27">
        <f t="shared" si="5"/>
        <v>259685</v>
      </c>
      <c r="T77" s="31"/>
      <c r="U77" s="27">
        <f t="shared" si="6"/>
        <v>-259685</v>
      </c>
    </row>
    <row r="78" spans="1:21" ht="15.75">
      <c r="A78" s="12" t="s">
        <v>95</v>
      </c>
      <c r="B78" s="12"/>
      <c r="C78" s="18">
        <v>0</v>
      </c>
      <c r="D78" s="16"/>
      <c r="E78" s="18">
        <v>0</v>
      </c>
      <c r="F78" s="16"/>
      <c r="G78" s="18">
        <v>0</v>
      </c>
      <c r="H78" s="16"/>
      <c r="I78" s="18">
        <v>0</v>
      </c>
      <c r="J78" s="16"/>
      <c r="K78" s="18">
        <v>6732</v>
      </c>
      <c r="L78" s="16"/>
      <c r="M78" s="18">
        <v>0</v>
      </c>
      <c r="N78" s="16"/>
      <c r="O78" s="18">
        <v>0</v>
      </c>
      <c r="P78" s="16"/>
      <c r="Q78" s="18">
        <v>0</v>
      </c>
      <c r="R78" s="16"/>
      <c r="S78" s="27">
        <f t="shared" si="5"/>
        <v>6732</v>
      </c>
      <c r="T78" s="31"/>
      <c r="U78" s="27">
        <f t="shared" si="6"/>
        <v>-6732</v>
      </c>
    </row>
    <row r="79" spans="1:21" ht="15.75">
      <c r="A79" s="12" t="s">
        <v>96</v>
      </c>
      <c r="B79" s="12"/>
      <c r="C79" s="17">
        <f>SUM(C65:C78)</f>
        <v>1183004</v>
      </c>
      <c r="D79" s="16"/>
      <c r="E79" s="17">
        <f>SUM(E65:E78)</f>
        <v>446900</v>
      </c>
      <c r="F79" s="16"/>
      <c r="G79" s="17">
        <f>SUM(G65:G78)</f>
        <v>0</v>
      </c>
      <c r="H79" s="16"/>
      <c r="I79" s="17">
        <f>SUM(I65:I78)</f>
        <v>143008</v>
      </c>
      <c r="J79" s="16"/>
      <c r="K79" s="17">
        <f>SUM(K65:K78)</f>
        <v>1579040</v>
      </c>
      <c r="L79" s="16"/>
      <c r="M79" s="17">
        <f>SUM(M65:M78)</f>
        <v>0</v>
      </c>
      <c r="N79" s="16"/>
      <c r="O79" s="17">
        <f>SUM(O65:O78)</f>
        <v>3658</v>
      </c>
      <c r="P79" s="16"/>
      <c r="Q79" s="17">
        <f>SUM(Q65:Q78)</f>
        <v>0</v>
      </c>
      <c r="R79" s="16"/>
      <c r="S79" s="17">
        <f>SUM(S65:S78)</f>
        <v>2172606</v>
      </c>
      <c r="T79" s="31"/>
      <c r="U79" s="17">
        <f>SUM(U65:U78)</f>
        <v>-989602</v>
      </c>
    </row>
    <row r="80" spans="1:21" ht="15.75">
      <c r="A80" s="12"/>
      <c r="B80" s="12"/>
      <c r="C80" s="18"/>
      <c r="D80" s="16"/>
      <c r="E80" s="18"/>
      <c r="F80" s="16"/>
      <c r="G80" s="18"/>
      <c r="H80" s="16"/>
      <c r="I80" s="18"/>
      <c r="J80" s="16"/>
      <c r="K80" s="18"/>
      <c r="L80" s="16"/>
      <c r="M80" s="18"/>
      <c r="N80" s="16"/>
      <c r="O80" s="18"/>
      <c r="P80" s="16"/>
      <c r="Q80" s="18"/>
      <c r="R80" s="16"/>
      <c r="S80" s="27"/>
      <c r="T80" s="31"/>
      <c r="U80" s="27"/>
    </row>
    <row r="81" spans="1:21" ht="16.5" thickBot="1">
      <c r="A81" s="12" t="s">
        <v>97</v>
      </c>
      <c r="B81" s="12"/>
      <c r="C81" s="33">
        <f>C79+C62</f>
        <v>1184497</v>
      </c>
      <c r="D81" s="16"/>
      <c r="E81" s="33">
        <f>E79+E62</f>
        <v>446900</v>
      </c>
      <c r="F81" s="16"/>
      <c r="G81" s="33">
        <f>G79+G62</f>
        <v>130</v>
      </c>
      <c r="H81" s="16"/>
      <c r="I81" s="33">
        <f>I79+I62</f>
        <v>143012</v>
      </c>
      <c r="J81" s="16"/>
      <c r="K81" s="33">
        <f>K79+K62</f>
        <v>1580085</v>
      </c>
      <c r="L81" s="16"/>
      <c r="M81" s="33">
        <f>M79+M62</f>
        <v>0</v>
      </c>
      <c r="N81" s="16"/>
      <c r="O81" s="33">
        <f>O79+O62</f>
        <v>3658</v>
      </c>
      <c r="P81" s="16"/>
      <c r="Q81" s="33">
        <f>Q79+Q62</f>
        <v>0</v>
      </c>
      <c r="R81" s="16"/>
      <c r="S81" s="33">
        <f>S79+S62</f>
        <v>2173785</v>
      </c>
      <c r="T81" s="31"/>
      <c r="U81" s="33">
        <f>U79+U62</f>
        <v>-989288</v>
      </c>
    </row>
    <row r="82" spans="1:21" ht="16.5" thickTop="1">
      <c r="A82" s="12"/>
      <c r="B82" s="12"/>
      <c r="C82" s="18"/>
      <c r="D82" s="16"/>
      <c r="E82" s="18"/>
      <c r="F82" s="16"/>
      <c r="G82" s="18"/>
      <c r="H82" s="16"/>
      <c r="I82" s="18"/>
      <c r="J82" s="16"/>
      <c r="K82" s="18"/>
      <c r="L82" s="16"/>
      <c r="M82" s="18"/>
      <c r="N82" s="16"/>
      <c r="O82" s="18"/>
      <c r="P82" s="16"/>
      <c r="Q82" s="18"/>
      <c r="R82" s="16"/>
      <c r="S82" s="27"/>
      <c r="T82" s="31"/>
      <c r="U82" s="27"/>
    </row>
    <row r="83" spans="1:21" ht="16.5" thickBot="1">
      <c r="A83" s="12" t="s">
        <v>98</v>
      </c>
      <c r="B83" s="12"/>
      <c r="C83" s="37">
        <f>C81+C55</f>
        <v>93127432</v>
      </c>
      <c r="D83" s="16"/>
      <c r="E83" s="37">
        <f>E81+E55</f>
        <v>16686562</v>
      </c>
      <c r="F83" s="16"/>
      <c r="G83" s="37">
        <f>G81+G55</f>
        <v>4223176</v>
      </c>
      <c r="H83" s="16"/>
      <c r="I83" s="37">
        <f>I81+I55</f>
        <v>5292883</v>
      </c>
      <c r="J83" s="16"/>
      <c r="K83" s="37">
        <f>K81+K55</f>
        <v>37719283</v>
      </c>
      <c r="L83" s="16"/>
      <c r="M83" s="37">
        <f>M81+M55</f>
        <v>8248877</v>
      </c>
      <c r="N83" s="16"/>
      <c r="O83" s="37">
        <f>O81+O55</f>
        <v>9630841</v>
      </c>
      <c r="P83" s="16"/>
      <c r="Q83" s="37">
        <f>Q81+Q55</f>
        <v>337393</v>
      </c>
      <c r="R83" s="16"/>
      <c r="S83" s="37">
        <f>S81+S55</f>
        <v>82139015</v>
      </c>
      <c r="T83" s="16"/>
      <c r="U83" s="37">
        <f>U81+U55</f>
        <v>10988417</v>
      </c>
    </row>
    <row r="84" ht="14.25" thickTop="1">
      <c r="A84" s="26"/>
    </row>
  </sheetData>
  <sheetProtection/>
  <mergeCells count="4">
    <mergeCell ref="C3:U3"/>
    <mergeCell ref="C5:U5"/>
    <mergeCell ref="C6:U6"/>
    <mergeCell ref="E9:S9"/>
  </mergeCells>
  <conditionalFormatting sqref="A12:U8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2" fitToWidth="1" horizontalDpi="600" verticalDpi="600" orientation="landscape" scale="67" r:id="rId2"/>
  <rowBreaks count="1" manualBreakCount="1">
    <brk id="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18"/>
  <sheetViews>
    <sheetView zoomScalePageLayoutView="0" workbookViewId="0" topLeftCell="C1">
      <selection activeCell="K13" sqref="K13"/>
    </sheetView>
  </sheetViews>
  <sheetFormatPr defaultColWidth="9.140625" defaultRowHeight="15"/>
  <cols>
    <col min="1" max="1" width="23.7109375" style="5" bestFit="1" customWidth="1"/>
    <col min="2" max="2" width="1.7109375" style="4" customWidth="1"/>
    <col min="3" max="3" width="13.7109375" style="4" customWidth="1"/>
    <col min="4" max="4" width="1.7109375" style="4" customWidth="1"/>
    <col min="5" max="5" width="13.7109375" style="4" customWidth="1"/>
    <col min="6" max="6" width="1.7109375" style="4" customWidth="1"/>
    <col min="7" max="7" width="13.7109375" style="4" customWidth="1"/>
    <col min="8" max="8" width="1.7109375" style="4" customWidth="1"/>
    <col min="9" max="9" width="13.7109375" style="4" customWidth="1"/>
    <col min="10" max="10" width="1.7109375" style="4" customWidth="1"/>
    <col min="11" max="11" width="13.7109375" style="4" customWidth="1"/>
    <col min="12" max="12" width="1.7109375" style="4" customWidth="1"/>
    <col min="13" max="13" width="13.7109375" style="4" customWidth="1"/>
    <col min="14" max="14" width="1.7109375" style="4" customWidth="1"/>
    <col min="15" max="15" width="13.7109375" style="4" customWidth="1"/>
    <col min="16" max="16" width="1.7109375" style="4" customWidth="1"/>
    <col min="17" max="17" width="13.7109375" style="4" customWidth="1"/>
    <col min="18" max="18" width="1.7109375" style="4" customWidth="1"/>
    <col min="19" max="19" width="13.7109375" style="4" customWidth="1"/>
    <col min="20" max="16384" width="9.140625" style="4" customWidth="1"/>
  </cols>
  <sheetData>
    <row r="2" ht="13.5"/>
    <row r="3" spans="3:19" ht="16.5">
      <c r="C3" s="38" t="s">
        <v>99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3:19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</row>
    <row r="5" spans="3:19" ht="15.75">
      <c r="C5" s="39" t="s">
        <v>108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3:19" ht="15.75">
      <c r="C6" s="39" t="s">
        <v>111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2:19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2:19" s="10" customFormat="1" ht="15.75">
      <c r="B9" s="25"/>
      <c r="C9" s="35"/>
      <c r="D9" s="25"/>
      <c r="E9" s="40" t="s">
        <v>35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25"/>
      <c r="S9" s="28" t="s">
        <v>33</v>
      </c>
    </row>
    <row r="10" spans="2:19" s="29" customFormat="1" ht="15.75">
      <c r="B10" s="28"/>
      <c r="C10" s="28"/>
      <c r="D10" s="28"/>
      <c r="E10" s="28" t="s">
        <v>22</v>
      </c>
      <c r="F10" s="28"/>
      <c r="G10" s="28"/>
      <c r="H10" s="28"/>
      <c r="I10" s="28"/>
      <c r="J10" s="28"/>
      <c r="K10" s="28" t="s">
        <v>26</v>
      </c>
      <c r="L10" s="28"/>
      <c r="M10" s="28" t="s">
        <v>28</v>
      </c>
      <c r="N10" s="28"/>
      <c r="O10" s="28"/>
      <c r="P10" s="28"/>
      <c r="Q10" s="28"/>
      <c r="R10" s="28"/>
      <c r="S10" s="28" t="s">
        <v>34</v>
      </c>
    </row>
    <row r="11" spans="2:19" s="29" customFormat="1" ht="15.75">
      <c r="B11" s="28"/>
      <c r="C11" s="32" t="s">
        <v>33</v>
      </c>
      <c r="D11" s="28"/>
      <c r="E11" s="32" t="s">
        <v>23</v>
      </c>
      <c r="F11" s="28"/>
      <c r="G11" s="32" t="s">
        <v>24</v>
      </c>
      <c r="H11" s="28"/>
      <c r="I11" s="32" t="s">
        <v>25</v>
      </c>
      <c r="J11" s="28"/>
      <c r="K11" s="32" t="s">
        <v>27</v>
      </c>
      <c r="L11" s="28"/>
      <c r="M11" s="32" t="s">
        <v>29</v>
      </c>
      <c r="N11" s="28"/>
      <c r="O11" s="32" t="s">
        <v>32</v>
      </c>
      <c r="P11" s="28"/>
      <c r="Q11" s="32" t="s">
        <v>18</v>
      </c>
      <c r="R11" s="28"/>
      <c r="S11" s="32" t="s">
        <v>35</v>
      </c>
    </row>
    <row r="12" spans="1:19" ht="15.75">
      <c r="A12" s="12"/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</row>
    <row r="13" spans="1:19" ht="15.75">
      <c r="A13" s="12" t="s">
        <v>100</v>
      </c>
      <c r="B13" s="12"/>
      <c r="C13" s="30">
        <v>2991272</v>
      </c>
      <c r="D13" s="20"/>
      <c r="E13" s="30">
        <v>1555282</v>
      </c>
      <c r="F13" s="20"/>
      <c r="G13" s="30">
        <v>112030</v>
      </c>
      <c r="H13" s="20"/>
      <c r="I13" s="30">
        <v>193483</v>
      </c>
      <c r="J13" s="20"/>
      <c r="K13" s="30">
        <v>54076</v>
      </c>
      <c r="L13" s="20"/>
      <c r="M13" s="30">
        <v>141345</v>
      </c>
      <c r="N13" s="20"/>
      <c r="O13" s="30">
        <v>20709</v>
      </c>
      <c r="P13" s="20"/>
      <c r="Q13" s="30">
        <f>SUM(E13:O13)</f>
        <v>2076925</v>
      </c>
      <c r="R13" s="20"/>
      <c r="S13" s="30">
        <f>C13-Q13</f>
        <v>914347</v>
      </c>
    </row>
    <row r="14" spans="1:19" ht="15.75">
      <c r="A14" s="12" t="s">
        <v>101</v>
      </c>
      <c r="B14" s="12"/>
      <c r="C14" s="27">
        <v>2220277</v>
      </c>
      <c r="D14" s="13"/>
      <c r="E14" s="27">
        <v>0</v>
      </c>
      <c r="F14" s="13"/>
      <c r="G14" s="27">
        <v>0</v>
      </c>
      <c r="H14" s="13"/>
      <c r="I14" s="27">
        <v>0</v>
      </c>
      <c r="J14" s="13"/>
      <c r="K14" s="27">
        <v>0</v>
      </c>
      <c r="L14" s="13"/>
      <c r="M14" s="27">
        <v>4061</v>
      </c>
      <c r="N14" s="13"/>
      <c r="O14" s="27">
        <v>0</v>
      </c>
      <c r="P14" s="13"/>
      <c r="Q14" s="27">
        <f>SUM(E14:O14)</f>
        <v>4061</v>
      </c>
      <c r="R14" s="13"/>
      <c r="S14" s="12">
        <f>C14-Q14</f>
        <v>2216216</v>
      </c>
    </row>
    <row r="15" spans="1:19" ht="15.75">
      <c r="A15" s="12" t="s">
        <v>102</v>
      </c>
      <c r="B15" s="12"/>
      <c r="C15" s="27">
        <v>6839228</v>
      </c>
      <c r="D15" s="31"/>
      <c r="E15" s="27">
        <v>0</v>
      </c>
      <c r="F15" s="31"/>
      <c r="G15" s="27">
        <v>212550</v>
      </c>
      <c r="H15" s="31"/>
      <c r="I15" s="27">
        <v>850</v>
      </c>
      <c r="J15" s="31"/>
      <c r="K15" s="27">
        <v>68081</v>
      </c>
      <c r="L15" s="31"/>
      <c r="M15" s="27">
        <v>-149487</v>
      </c>
      <c r="N15" s="31"/>
      <c r="O15" s="27">
        <v>5080</v>
      </c>
      <c r="P15" s="31"/>
      <c r="Q15" s="27">
        <f>SUM(E15:O15)</f>
        <v>137074</v>
      </c>
      <c r="R15" s="31"/>
      <c r="S15" s="27">
        <f>C15-Q15</f>
        <v>6702154</v>
      </c>
    </row>
    <row r="16" spans="1:19" ht="16.5" thickBot="1">
      <c r="A16" s="12" t="s">
        <v>52</v>
      </c>
      <c r="B16" s="12"/>
      <c r="C16" s="37">
        <f>SUM(C13:C15)</f>
        <v>12050777</v>
      </c>
      <c r="D16" s="16"/>
      <c r="E16" s="37">
        <f>SUM(E13:E15)</f>
        <v>1555282</v>
      </c>
      <c r="F16" s="16"/>
      <c r="G16" s="37">
        <f>SUM(G13:G15)</f>
        <v>324580</v>
      </c>
      <c r="H16" s="16"/>
      <c r="I16" s="37">
        <f>SUM(I13:I15)</f>
        <v>194333</v>
      </c>
      <c r="J16" s="16"/>
      <c r="K16" s="37">
        <f>SUM(K13:K15)</f>
        <v>122157</v>
      </c>
      <c r="L16" s="16"/>
      <c r="M16" s="37">
        <f>SUM(M13:M15)</f>
        <v>-4081</v>
      </c>
      <c r="N16" s="16"/>
      <c r="O16" s="37">
        <f>SUM(O13:O15)</f>
        <v>25789</v>
      </c>
      <c r="P16" s="16"/>
      <c r="Q16" s="37">
        <f>SUM(Q13:Q15)</f>
        <v>2218060</v>
      </c>
      <c r="R16" s="16"/>
      <c r="S16" s="37">
        <f>SUM(S13:S15)</f>
        <v>9832717</v>
      </c>
    </row>
    <row r="17" spans="1:19" ht="16.5" thickTop="1">
      <c r="A17" s="12"/>
      <c r="B17" s="1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ht="13.5">
      <c r="A18" s="26"/>
    </row>
  </sheetData>
  <sheetProtection/>
  <mergeCells count="4">
    <mergeCell ref="C3:S3"/>
    <mergeCell ref="C5:S5"/>
    <mergeCell ref="C6:S6"/>
    <mergeCell ref="E9:Q9"/>
  </mergeCells>
  <conditionalFormatting sqref="A12:S17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2010-10-07T18:21:24Z</cp:lastPrinted>
  <dcterms:created xsi:type="dcterms:W3CDTF">2009-06-22T13:37:23Z</dcterms:created>
  <dcterms:modified xsi:type="dcterms:W3CDTF">2011-08-03T14:56:40Z</dcterms:modified>
  <cp:category/>
  <cp:version/>
  <cp:contentType/>
  <cp:contentStatus/>
</cp:coreProperties>
</file>