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885" windowWidth="11340" windowHeight="6540" activeTab="0"/>
  </bookViews>
  <sheets>
    <sheet name="OperStmt" sheetId="1" r:id="rId1"/>
    <sheet name="Balance Sheet" sheetId="2" r:id="rId2"/>
  </sheets>
  <definedNames>
    <definedName name="_xlnm.Print_Area" localSheetId="1">'Balance Sheet'!$A$1:$D$44</definedName>
    <definedName name="_xlnm.Print_Area" localSheetId="0">'OperStmt'!$A$1:$N$38</definedName>
  </definedNames>
  <calcPr fullCalcOnLoad="1"/>
</workbook>
</file>

<file path=xl/sharedStrings.xml><?xml version="1.0" encoding="utf-8"?>
<sst xmlns="http://schemas.openxmlformats.org/spreadsheetml/2006/main" count="65" uniqueCount="58">
  <si>
    <t>Bookstore</t>
  </si>
  <si>
    <t>Dining</t>
  </si>
  <si>
    <t>Campus Card</t>
  </si>
  <si>
    <t>Contract</t>
  </si>
  <si>
    <t>Administration</t>
  </si>
  <si>
    <t>Operations</t>
  </si>
  <si>
    <t>Management</t>
  </si>
  <si>
    <t>Total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</si>
  <si>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</si>
  <si>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</si>
  <si>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</si>
  <si>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</si>
  <si>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</si>
  <si>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CONTRACTED AUXILIARY SERVICES</t>
  </si>
  <si>
    <t xml:space="preserve">  Cash and investments</t>
  </si>
  <si>
    <t xml:space="preserve">  Accounts receivable </t>
  </si>
  <si>
    <t xml:space="preserve">      Total assets</t>
  </si>
  <si>
    <t xml:space="preserve">  Accounts payable</t>
  </si>
  <si>
    <t xml:space="preserve">  Deposits held for others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</si>
  <si>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</si>
  <si>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</si>
  <si>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</si>
  <si>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Balance at July 1</t>
  </si>
  <si>
    <t xml:space="preserve">    Depreciation charges transferred</t>
  </si>
  <si>
    <t xml:space="preserve">ANALYSIS C-2B2                              ANALYSIS OF REVENUES AND EXPENDITURES                              ANALYSIS C-2B2  </t>
  </si>
  <si>
    <t>LOUISIANA STATE UNIVERSITY</t>
  </si>
  <si>
    <t>Concessions</t>
  </si>
  <si>
    <t xml:space="preserve">ANALYSIS C-2B2                                   STATEMENT OF NET ASSETS                                   ANALYSIS C-2B2  </t>
  </si>
  <si>
    <t xml:space="preserve">  Commissions </t>
  </si>
  <si>
    <t xml:space="preserve">  Lease revenues</t>
  </si>
  <si>
    <t xml:space="preserve">  Sales and services </t>
  </si>
  <si>
    <t xml:space="preserve">      Total operating revenues</t>
  </si>
  <si>
    <t xml:space="preserve">  Salaries </t>
  </si>
  <si>
    <t xml:space="preserve">  Wages</t>
  </si>
  <si>
    <t xml:space="preserve">  Related benefits </t>
  </si>
  <si>
    <t xml:space="preserve">  Administrative charge</t>
  </si>
  <si>
    <t xml:space="preserve">  Supplies and expenses</t>
  </si>
  <si>
    <t xml:space="preserve">  Utilities</t>
  </si>
  <si>
    <t xml:space="preserve">      Total operating expenditures</t>
  </si>
  <si>
    <t xml:space="preserve">        Excess of operating revenues over</t>
  </si>
  <si>
    <t xml:space="preserve">          operating expenditures</t>
  </si>
  <si>
    <t xml:space="preserve">  Interest on investments</t>
  </si>
  <si>
    <t xml:space="preserve">        Excess of revenues over expenditures</t>
  </si>
  <si>
    <t>Operating revenues:</t>
  </si>
  <si>
    <t>Operating expenditures:</t>
  </si>
  <si>
    <t>Other revenues:</t>
  </si>
  <si>
    <t>Fund balances:</t>
  </si>
  <si>
    <t xml:space="preserve">         Total fund balances </t>
  </si>
  <si>
    <t xml:space="preserve">         Net assets </t>
  </si>
  <si>
    <t xml:space="preserve">      Total operating fund balance </t>
  </si>
  <si>
    <t xml:space="preserve">      Total equipment r&amp;r fund balance</t>
  </si>
  <si>
    <t>Vending</t>
  </si>
  <si>
    <t xml:space="preserve">  Student meal plan receipts</t>
  </si>
  <si>
    <t xml:space="preserve">  Deferred revenue</t>
  </si>
  <si>
    <t xml:space="preserve">  Depreciation</t>
  </si>
  <si>
    <t>JUNE 30, 2008</t>
  </si>
  <si>
    <t>FOR THE YEAR ENDED JUNE 30, 2008</t>
  </si>
  <si>
    <t xml:space="preserve">    Net transfers (to)/from plant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</si>
</sst>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8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 style="thick">
        <color indexed="28"/>
      </right>
      <top style="thick">
        <color indexed="28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8"/>
      </right>
      <top>
        <color indexed="63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 style="thick">
        <color indexed="28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 applyProtection="1">
      <alignment horizontal="center" vertical="center"/>
      <protection/>
    </xf>
    <xf numFmtId="37" fontId="3" fillId="0" borderId="0" xfId="0" applyFont="1" applyAlignment="1">
      <alignment horizontal="right" vertical="center"/>
    </xf>
    <xf numFmtId="37" fontId="3" fillId="0" borderId="0" xfId="0" applyFont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37" fontId="5" fillId="0" borderId="0" xfId="0" applyFont="1" applyAlignment="1" applyProtection="1">
      <alignment vertical="center"/>
      <protection/>
    </xf>
    <xf numFmtId="37" fontId="5" fillId="33" borderId="13" xfId="0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horizontal="right"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5" fillId="33" borderId="16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right" vertical="center"/>
      <protection/>
    </xf>
    <xf numFmtId="37" fontId="5" fillId="33" borderId="17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12" xfId="0" applyFont="1" applyFill="1" applyBorder="1" applyAlignment="1" applyProtection="1">
      <alignment horizontal="centerContinuous" vertical="center"/>
      <protection/>
    </xf>
    <xf numFmtId="37" fontId="4" fillId="33" borderId="12" xfId="0" applyFont="1" applyFill="1" applyBorder="1" applyAlignment="1" applyProtection="1">
      <alignment horizontal="right" vertical="center"/>
      <protection/>
    </xf>
    <xf numFmtId="37" fontId="4" fillId="33" borderId="18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horizontal="right"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37" fontId="5" fillId="0" borderId="0" xfId="0" applyFont="1" applyAlignment="1">
      <alignment vertical="center"/>
    </xf>
    <xf numFmtId="37" fontId="5" fillId="0" borderId="0" xfId="0" applyFont="1" applyAlignment="1" applyProtection="1">
      <alignment horizontal="center" vertical="center"/>
      <protection/>
    </xf>
    <xf numFmtId="37" fontId="3" fillId="33" borderId="13" xfId="0" applyFont="1" applyFill="1" applyBorder="1" applyAlignment="1" applyProtection="1">
      <alignment vertical="center"/>
      <protection/>
    </xf>
    <xf numFmtId="37" fontId="3" fillId="33" borderId="14" xfId="0" applyFont="1" applyFill="1" applyBorder="1" applyAlignment="1" applyProtection="1">
      <alignment vertical="center"/>
      <protection/>
    </xf>
    <xf numFmtId="37" fontId="3" fillId="33" borderId="14" xfId="0" applyNumberFormat="1" applyFont="1" applyFill="1" applyBorder="1" applyAlignment="1" applyProtection="1">
      <alignment horizontal="right" vertical="center"/>
      <protection/>
    </xf>
    <xf numFmtId="37" fontId="3" fillId="33" borderId="15" xfId="0" applyNumberFormat="1" applyFont="1" applyFill="1" applyBorder="1" applyAlignment="1" applyProtection="1">
      <alignment vertical="center"/>
      <protection/>
    </xf>
    <xf numFmtId="37" fontId="5" fillId="33" borderId="18" xfId="0" applyNumberFormat="1" applyFont="1" applyFill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10" xfId="42" applyNumberFormat="1" applyFont="1" applyFill="1" applyBorder="1" applyAlignment="1" applyProtection="1">
      <alignment horizontal="right" vertical="center"/>
      <protection/>
    </xf>
    <xf numFmtId="167" fontId="3" fillId="0" borderId="0" xfId="42" applyNumberFormat="1" applyFont="1" applyFill="1" applyAlignment="1" applyProtection="1">
      <alignment horizontal="right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37" fontId="4" fillId="33" borderId="20" xfId="0" applyFont="1" applyFill="1" applyBorder="1" applyAlignment="1" applyProtection="1">
      <alignment vertical="center"/>
      <protection/>
    </xf>
    <xf numFmtId="37" fontId="4" fillId="33" borderId="21" xfId="0" applyFont="1" applyFill="1" applyBorder="1" applyAlignment="1" applyProtection="1">
      <alignment vertical="center"/>
      <protection/>
    </xf>
    <xf numFmtId="37" fontId="4" fillId="33" borderId="22" xfId="0" applyFont="1" applyFill="1" applyBorder="1" applyAlignment="1" applyProtection="1">
      <alignment vertical="center"/>
      <protection/>
    </xf>
    <xf numFmtId="37" fontId="5" fillId="33" borderId="23" xfId="0" applyFont="1" applyFill="1" applyBorder="1" applyAlignment="1" applyProtection="1">
      <alignment horizontal="centerContinuous" vertical="center"/>
      <protection/>
    </xf>
    <xf numFmtId="37" fontId="5" fillId="33" borderId="24" xfId="0" applyFont="1" applyFill="1" applyBorder="1" applyAlignment="1" applyProtection="1">
      <alignment horizontal="centerContinuous" vertical="center"/>
      <protection/>
    </xf>
    <xf numFmtId="37" fontId="5" fillId="33" borderId="25" xfId="0" applyFont="1" applyFill="1" applyBorder="1" applyAlignment="1" applyProtection="1">
      <alignment vertical="center"/>
      <protection/>
    </xf>
    <xf numFmtId="37" fontId="5" fillId="33" borderId="26" xfId="0" applyFont="1" applyFill="1" applyBorder="1" applyAlignment="1" applyProtection="1">
      <alignment horizontal="center" vertical="center"/>
      <protection/>
    </xf>
    <xf numFmtId="37" fontId="5" fillId="33" borderId="27" xfId="0" applyFont="1" applyFill="1" applyBorder="1" applyAlignment="1" applyProtection="1">
      <alignment horizontal="center" vertical="center"/>
      <protection/>
    </xf>
    <xf numFmtId="167" fontId="3" fillId="0" borderId="28" xfId="42" applyNumberFormat="1" applyFont="1" applyFill="1" applyBorder="1" applyAlignment="1" applyProtection="1">
      <alignment vertical="center"/>
      <protection/>
    </xf>
    <xf numFmtId="37" fontId="3" fillId="0" borderId="10" xfId="0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167" fontId="3" fillId="0" borderId="29" xfId="42" applyNumberFormat="1" applyFont="1" applyFill="1" applyBorder="1" applyAlignment="1" applyProtection="1">
      <alignment vertical="center"/>
      <protection/>
    </xf>
    <xf numFmtId="167" fontId="3" fillId="0" borderId="30" xfId="42" applyNumberFormat="1" applyFont="1" applyFill="1" applyBorder="1" applyAlignment="1" applyProtection="1">
      <alignment horizontal="right" vertical="center"/>
      <protection/>
    </xf>
    <xf numFmtId="165" fontId="3" fillId="0" borderId="31" xfId="44" applyNumberFormat="1" applyFont="1" applyFill="1" applyBorder="1" applyAlignment="1" applyProtection="1">
      <alignment horizontal="right"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7" fontId="3" fillId="0" borderId="10" xfId="42" applyNumberFormat="1" applyFont="1" applyFill="1" applyBorder="1" applyAlignment="1" applyProtection="1">
      <alignment vertical="center"/>
      <protection/>
    </xf>
    <xf numFmtId="167" fontId="3" fillId="0" borderId="19" xfId="42" applyNumberFormat="1" applyFont="1" applyFill="1" applyBorder="1" applyAlignment="1" applyProtection="1">
      <alignment vertical="center"/>
      <protection/>
    </xf>
    <xf numFmtId="165" fontId="3" fillId="0" borderId="31" xfId="44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horizontal="right" vertical="center"/>
      <protection/>
    </xf>
    <xf numFmtId="165" fontId="3" fillId="0" borderId="0" xfId="44" applyNumberFormat="1" applyFont="1" applyFill="1" applyAlignment="1" applyProtection="1">
      <alignment horizontal="right" vertical="center"/>
      <protection/>
    </xf>
    <xf numFmtId="167" fontId="3" fillId="0" borderId="0" xfId="42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horizontal="right" vertical="center"/>
      <protection/>
    </xf>
    <xf numFmtId="37" fontId="5" fillId="33" borderId="23" xfId="0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24" xfId="0" applyFont="1" applyFill="1" applyBorder="1" applyAlignment="1" applyProtection="1">
      <alignment horizontal="center" vertical="center"/>
      <protection/>
    </xf>
    <xf numFmtId="37" fontId="5" fillId="33" borderId="16" xfId="0" applyFont="1" applyFill="1" applyBorder="1" applyAlignment="1" applyProtection="1">
      <alignment horizontal="center" vertical="center"/>
      <protection/>
    </xf>
    <xf numFmtId="37" fontId="0" fillId="0" borderId="0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6" fillId="33" borderId="0" xfId="0" applyFont="1" applyFill="1" applyBorder="1" applyAlignment="1">
      <alignment horizontal="center" vertical="center"/>
    </xf>
    <xf numFmtId="37" fontId="6" fillId="33" borderId="17" xfId="0" applyFont="1" applyFill="1" applyBorder="1" applyAlignment="1">
      <alignment horizontal="center" vertical="center"/>
    </xf>
    <xf numFmtId="37" fontId="5" fillId="33" borderId="17" xfId="0" applyFont="1" applyFill="1" applyBorder="1" applyAlignment="1" applyProtection="1">
      <alignment horizontal="center" vertical="center"/>
      <protection/>
    </xf>
    <xf numFmtId="37" fontId="5" fillId="33" borderId="16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102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37.8515625" style="2" customWidth="1"/>
    <col min="2" max="2" width="11.421875" style="2" customWidth="1"/>
    <col min="3" max="3" width="1.57421875" style="2" customWidth="1"/>
    <col min="4" max="4" width="11.421875" style="2" customWidth="1"/>
    <col min="5" max="5" width="1.57421875" style="2" customWidth="1"/>
    <col min="6" max="6" width="11.421875" style="2" customWidth="1"/>
    <col min="7" max="7" width="1.57421875" style="2" customWidth="1"/>
    <col min="8" max="8" width="11.421875" style="2" customWidth="1"/>
    <col min="9" max="9" width="1.57421875" style="2" customWidth="1"/>
    <col min="10" max="10" width="11.421875" style="2" customWidth="1"/>
    <col min="11" max="11" width="1.57421875" style="2" customWidth="1"/>
    <col min="12" max="12" width="11.421875" style="2" customWidth="1"/>
    <col min="13" max="13" width="1.57421875" style="2" customWidth="1"/>
    <col min="14" max="14" width="11.421875" style="2" customWidth="1"/>
    <col min="15" max="15" width="15.57421875" style="2" customWidth="1"/>
    <col min="16" max="16" width="8.57421875" style="2" customWidth="1"/>
    <col min="17" max="18" width="11.57421875" style="2" customWidth="1"/>
    <col min="19" max="20" width="10.57421875" style="2" customWidth="1"/>
    <col min="21" max="21" width="11.57421875" style="2" customWidth="1"/>
    <col min="22" max="23" width="10.57421875" style="2" customWidth="1"/>
    <col min="24" max="16384" width="11.57421875" style="2" customWidth="1"/>
  </cols>
  <sheetData>
    <row r="1" spans="1:251" ht="12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10.5" customHeight="1" thickTop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s="8" customFormat="1" ht="12">
      <c r="A3" s="68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8" customFormat="1" ht="12">
      <c r="A4" s="68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8" customFormat="1" ht="8.25" customHeight="1">
      <c r="A5" s="4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5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8" customFormat="1" ht="12">
      <c r="A6" s="68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8" customFormat="1" ht="12">
      <c r="A7" s="68" t="s">
        <v>56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8" customFormat="1" ht="10.5" customHeight="1" thickBo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3.5" customHeight="1">
      <c r="A11" s="3"/>
      <c r="B11" s="5"/>
      <c r="C11" s="3"/>
      <c r="D11" s="5"/>
      <c r="E11" s="5"/>
      <c r="F11" s="5" t="s">
        <v>1</v>
      </c>
      <c r="G11" s="3"/>
      <c r="H11" s="3"/>
      <c r="I11" s="3"/>
      <c r="J11" s="5" t="s">
        <v>0</v>
      </c>
      <c r="K11" s="3"/>
      <c r="L11" s="5" t="s">
        <v>26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3.5" customHeight="1">
      <c r="A12" s="3"/>
      <c r="B12" s="5"/>
      <c r="C12" s="3"/>
      <c r="D12" s="5"/>
      <c r="E12" s="5"/>
      <c r="F12" s="5" t="s">
        <v>3</v>
      </c>
      <c r="G12" s="3"/>
      <c r="H12" s="5" t="s">
        <v>2</v>
      </c>
      <c r="I12" s="3"/>
      <c r="J12" s="5" t="s">
        <v>3</v>
      </c>
      <c r="K12" s="3"/>
      <c r="L12" s="5" t="s">
        <v>3</v>
      </c>
      <c r="M12" s="3"/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3.5" customHeight="1">
      <c r="A13" s="3"/>
      <c r="B13" s="6" t="s">
        <v>4</v>
      </c>
      <c r="C13" s="3"/>
      <c r="D13" s="45" t="s">
        <v>51</v>
      </c>
      <c r="E13" s="5"/>
      <c r="F13" s="45" t="s">
        <v>6</v>
      </c>
      <c r="G13" s="3"/>
      <c r="H13" s="6" t="s">
        <v>5</v>
      </c>
      <c r="I13" s="3"/>
      <c r="J13" s="6" t="s">
        <v>6</v>
      </c>
      <c r="K13" s="3"/>
      <c r="L13" s="6" t="s">
        <v>6</v>
      </c>
      <c r="M13" s="3"/>
      <c r="N13" s="6" t="s">
        <v>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3.5" customHeight="1">
      <c r="A14" s="3"/>
      <c r="B14" s="39"/>
      <c r="C14" s="3"/>
      <c r="D14" s="3"/>
      <c r="E14" s="3"/>
      <c r="F14" s="3"/>
      <c r="G14" s="3"/>
      <c r="H14" s="39"/>
      <c r="I14" s="3"/>
      <c r="J14" s="39"/>
      <c r="K14" s="3"/>
      <c r="L14" s="39"/>
      <c r="M14" s="3"/>
      <c r="N14" s="3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30" customFormat="1" ht="13.5" customHeight="1">
      <c r="A15" s="27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s="30" customFormat="1" ht="13.5" customHeight="1">
      <c r="A16" s="27" t="s">
        <v>28</v>
      </c>
      <c r="B16" s="60">
        <v>4800</v>
      </c>
      <c r="C16" s="60"/>
      <c r="D16" s="60">
        <v>493471</v>
      </c>
      <c r="E16" s="60"/>
      <c r="F16" s="60">
        <v>347842</v>
      </c>
      <c r="G16" s="60"/>
      <c r="H16" s="60">
        <v>0</v>
      </c>
      <c r="I16" s="60"/>
      <c r="J16" s="60">
        <v>131466</v>
      </c>
      <c r="K16" s="60"/>
      <c r="L16" s="60">
        <v>25000</v>
      </c>
      <c r="M16" s="60"/>
      <c r="N16" s="60">
        <f>SUM(B16:L16)</f>
        <v>1002579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:251" s="30" customFormat="1" ht="13.5" customHeight="1">
      <c r="A17" s="27" t="s">
        <v>29</v>
      </c>
      <c r="B17" s="40">
        <v>148703</v>
      </c>
      <c r="C17" s="40"/>
      <c r="D17" s="40">
        <v>0</v>
      </c>
      <c r="E17" s="40"/>
      <c r="F17" s="40">
        <v>0</v>
      </c>
      <c r="G17" s="40"/>
      <c r="H17" s="40">
        <v>0</v>
      </c>
      <c r="I17" s="40"/>
      <c r="J17" s="40">
        <v>0</v>
      </c>
      <c r="K17" s="40"/>
      <c r="L17" s="40">
        <v>0</v>
      </c>
      <c r="M17" s="40"/>
      <c r="N17" s="40">
        <f>SUM(B17:L17)</f>
        <v>148703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1" s="30" customFormat="1" ht="13.5" customHeight="1">
      <c r="A18" s="27" t="s">
        <v>30</v>
      </c>
      <c r="B18" s="40">
        <v>34351</v>
      </c>
      <c r="C18" s="40"/>
      <c r="D18" s="40">
        <v>130537</v>
      </c>
      <c r="E18" s="40"/>
      <c r="F18" s="40">
        <f>-9184+1</f>
        <v>-9183</v>
      </c>
      <c r="G18" s="40"/>
      <c r="H18" s="40">
        <f>269207-1</f>
        <v>269206</v>
      </c>
      <c r="I18" s="40"/>
      <c r="J18" s="40">
        <v>112837</v>
      </c>
      <c r="K18" s="40"/>
      <c r="L18" s="40">
        <v>0</v>
      </c>
      <c r="M18" s="40"/>
      <c r="N18" s="40">
        <f>SUM(B18:L18)</f>
        <v>537748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s="30" customFormat="1" ht="13.5" customHeight="1">
      <c r="A19" s="27" t="s">
        <v>52</v>
      </c>
      <c r="B19" s="40">
        <v>0</v>
      </c>
      <c r="C19" s="40"/>
      <c r="D19" s="40">
        <v>0</v>
      </c>
      <c r="E19" s="40"/>
      <c r="F19" s="40">
        <v>48815</v>
      </c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f>SUM(B19:L19)</f>
        <v>48815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s="30" customFormat="1" ht="13.5" customHeight="1">
      <c r="A20" s="27" t="s">
        <v>31</v>
      </c>
      <c r="B20" s="54">
        <f>SUM(B16:B19)</f>
        <v>187854</v>
      </c>
      <c r="C20" s="40"/>
      <c r="D20" s="54">
        <f>SUM(D16:D19)</f>
        <v>624008</v>
      </c>
      <c r="E20" s="40"/>
      <c r="F20" s="54">
        <f>SUM(F16:F19)</f>
        <v>387474</v>
      </c>
      <c r="G20" s="40"/>
      <c r="H20" s="54">
        <f>SUM(H16:H19)</f>
        <v>269206</v>
      </c>
      <c r="I20" s="40"/>
      <c r="J20" s="54">
        <f>SUM(J16:J19)</f>
        <v>244303</v>
      </c>
      <c r="K20" s="40"/>
      <c r="L20" s="54">
        <f>SUM(L16:L19)</f>
        <v>25000</v>
      </c>
      <c r="M20" s="40"/>
      <c r="N20" s="57">
        <f>SUM(N16:N19)</f>
        <v>1737845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s="30" customFormat="1" ht="13.5" customHeight="1">
      <c r="A21" s="27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s="30" customFormat="1" ht="13.5" customHeight="1">
      <c r="A22" s="27" t="s">
        <v>44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s="30" customFormat="1" ht="13.5" customHeight="1">
      <c r="A23" s="27" t="s">
        <v>32</v>
      </c>
      <c r="B23" s="40">
        <v>424677</v>
      </c>
      <c r="C23" s="40"/>
      <c r="D23" s="40">
        <v>44395</v>
      </c>
      <c r="E23" s="40"/>
      <c r="F23" s="40">
        <v>0</v>
      </c>
      <c r="G23" s="40"/>
      <c r="H23" s="40">
        <v>12532</v>
      </c>
      <c r="I23" s="40"/>
      <c r="J23" s="40">
        <v>50121</v>
      </c>
      <c r="K23" s="40"/>
      <c r="L23" s="40">
        <v>17571</v>
      </c>
      <c r="M23" s="40"/>
      <c r="N23" s="40">
        <f aca="true" t="shared" si="0" ref="N23:N30">SUM(B23:L23)</f>
        <v>549296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s="30" customFormat="1" ht="13.5" customHeight="1">
      <c r="A24" s="27" t="s">
        <v>33</v>
      </c>
      <c r="B24" s="40">
        <f>58202-1</f>
        <v>58201</v>
      </c>
      <c r="C24" s="40"/>
      <c r="D24" s="40">
        <v>0</v>
      </c>
      <c r="E24" s="40"/>
      <c r="F24" s="40">
        <v>-1696</v>
      </c>
      <c r="G24" s="40"/>
      <c r="H24" s="40">
        <v>43801</v>
      </c>
      <c r="I24" s="40"/>
      <c r="J24" s="40">
        <v>-5698</v>
      </c>
      <c r="K24" s="40"/>
      <c r="L24" s="40">
        <v>-11895</v>
      </c>
      <c r="M24" s="40"/>
      <c r="N24" s="40">
        <f t="shared" si="0"/>
        <v>82713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s="30" customFormat="1" ht="13.5" customHeight="1">
      <c r="A25" s="27" t="s">
        <v>34</v>
      </c>
      <c r="B25" s="40">
        <v>141180</v>
      </c>
      <c r="C25" s="40"/>
      <c r="D25" s="40">
        <v>13097</v>
      </c>
      <c r="E25" s="40"/>
      <c r="F25" s="40">
        <v>1696</v>
      </c>
      <c r="G25" s="40"/>
      <c r="H25" s="40">
        <v>3697</v>
      </c>
      <c r="I25" s="40"/>
      <c r="J25" s="40">
        <v>13099</v>
      </c>
      <c r="K25" s="40"/>
      <c r="L25" s="40">
        <v>2762</v>
      </c>
      <c r="M25" s="40"/>
      <c r="N25" s="40">
        <f t="shared" si="0"/>
        <v>175531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s="30" customFormat="1" ht="13.5" customHeight="1">
      <c r="A26" s="27" t="s">
        <v>35</v>
      </c>
      <c r="B26" s="40">
        <v>48632</v>
      </c>
      <c r="C26" s="40"/>
      <c r="D26" s="40">
        <v>0</v>
      </c>
      <c r="E26" s="40"/>
      <c r="F26" s="40">
        <v>0</v>
      </c>
      <c r="G26" s="40"/>
      <c r="H26" s="40">
        <v>0</v>
      </c>
      <c r="I26" s="40"/>
      <c r="J26" s="40">
        <v>0</v>
      </c>
      <c r="K26" s="40"/>
      <c r="L26" s="40">
        <v>0</v>
      </c>
      <c r="M26" s="40"/>
      <c r="N26" s="40">
        <f t="shared" si="0"/>
        <v>48632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s="30" customFormat="1" ht="13.5" customHeight="1">
      <c r="A27" s="27" t="s">
        <v>36</v>
      </c>
      <c r="B27" s="40">
        <v>-564777</v>
      </c>
      <c r="C27" s="40"/>
      <c r="D27" s="40">
        <f>396932+1</f>
        <v>396933</v>
      </c>
      <c r="E27" s="40"/>
      <c r="F27" s="40">
        <v>253119</v>
      </c>
      <c r="G27" s="40"/>
      <c r="H27" s="40">
        <f>277563-1</f>
        <v>277562</v>
      </c>
      <c r="I27" s="40"/>
      <c r="J27" s="40">
        <v>117945</v>
      </c>
      <c r="K27" s="40"/>
      <c r="L27" s="40">
        <v>12783</v>
      </c>
      <c r="M27" s="40"/>
      <c r="N27" s="40">
        <f t="shared" si="0"/>
        <v>493565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</row>
    <row r="28" spans="1:251" s="30" customFormat="1" ht="13.5" customHeight="1">
      <c r="A28" s="27" t="s">
        <v>37</v>
      </c>
      <c r="B28" s="40">
        <v>0</v>
      </c>
      <c r="C28" s="40"/>
      <c r="D28" s="40">
        <v>18785</v>
      </c>
      <c r="E28" s="40"/>
      <c r="F28" s="40">
        <f>14290+1</f>
        <v>14291</v>
      </c>
      <c r="G28" s="40"/>
      <c r="H28" s="40">
        <v>0</v>
      </c>
      <c r="I28" s="40"/>
      <c r="J28" s="40">
        <v>1558</v>
      </c>
      <c r="K28" s="40"/>
      <c r="L28" s="40">
        <v>0</v>
      </c>
      <c r="M28" s="40"/>
      <c r="N28" s="40">
        <f t="shared" si="0"/>
        <v>34634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</row>
    <row r="29" spans="1:251" s="30" customFormat="1" ht="13.5" customHeight="1">
      <c r="A29" s="27" t="s">
        <v>54</v>
      </c>
      <c r="B29" s="41">
        <v>12120</v>
      </c>
      <c r="C29" s="40"/>
      <c r="D29" s="41">
        <v>0</v>
      </c>
      <c r="E29" s="40"/>
      <c r="F29" s="41">
        <v>0</v>
      </c>
      <c r="G29" s="40"/>
      <c r="H29" s="41">
        <v>15084</v>
      </c>
      <c r="I29" s="40"/>
      <c r="J29" s="41">
        <v>0</v>
      </c>
      <c r="K29" s="40"/>
      <c r="L29" s="41">
        <v>0</v>
      </c>
      <c r="M29" s="40"/>
      <c r="N29" s="41">
        <f t="shared" si="0"/>
        <v>27204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</row>
    <row r="30" spans="1:251" s="30" customFormat="1" ht="13.5" customHeight="1">
      <c r="A30" s="27" t="s">
        <v>38</v>
      </c>
      <c r="B30" s="57">
        <f>SUM(B23:B29)</f>
        <v>120033</v>
      </c>
      <c r="C30" s="40"/>
      <c r="D30" s="57">
        <f>SUM(D23:D29)</f>
        <v>473210</v>
      </c>
      <c r="E30" s="40"/>
      <c r="F30" s="57">
        <f>SUM(F23:F29)</f>
        <v>267410</v>
      </c>
      <c r="G30" s="40"/>
      <c r="H30" s="57">
        <f>SUM(H23:H29)</f>
        <v>352676</v>
      </c>
      <c r="I30" s="40"/>
      <c r="J30" s="57">
        <f>SUM(J23:J29)</f>
        <v>177025</v>
      </c>
      <c r="K30" s="40"/>
      <c r="L30" s="57">
        <f>SUM(L23:L29)</f>
        <v>21221</v>
      </c>
      <c r="M30" s="40"/>
      <c r="N30" s="57">
        <f t="shared" si="0"/>
        <v>1411575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</row>
    <row r="31" spans="1:251" s="30" customFormat="1" ht="13.5" customHeight="1">
      <c r="A31" s="27"/>
      <c r="B31" s="27"/>
      <c r="C31" s="42"/>
      <c r="D31" s="27"/>
      <c r="E31" s="42"/>
      <c r="F31" s="27"/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</row>
    <row r="32" spans="1:251" s="30" customFormat="1" ht="13.5" customHeight="1">
      <c r="A32" s="27" t="s">
        <v>39</v>
      </c>
      <c r="B32" s="29"/>
      <c r="C32" s="27"/>
      <c r="D32" s="29"/>
      <c r="E32" s="27"/>
      <c r="F32" s="29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</row>
    <row r="33" spans="1:251" s="30" customFormat="1" ht="13.5" customHeight="1">
      <c r="A33" s="27" t="s">
        <v>40</v>
      </c>
      <c r="B33" s="55">
        <f>B20-B30</f>
        <v>67821</v>
      </c>
      <c r="C33" s="27"/>
      <c r="D33" s="55">
        <f>D20-D30</f>
        <v>150798</v>
      </c>
      <c r="E33" s="27"/>
      <c r="F33" s="55">
        <f>F20-F30</f>
        <v>120064</v>
      </c>
      <c r="G33" s="27"/>
      <c r="H33" s="55">
        <f>H20-H30</f>
        <v>-83470</v>
      </c>
      <c r="I33" s="27"/>
      <c r="J33" s="55">
        <f>J20-J30</f>
        <v>67278</v>
      </c>
      <c r="K33" s="27"/>
      <c r="L33" s="55">
        <f>L20-L30</f>
        <v>3779</v>
      </c>
      <c r="M33" s="27"/>
      <c r="N33" s="56">
        <f>SUM(B33:L33)</f>
        <v>326270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</row>
    <row r="34" spans="1:251" s="30" customFormat="1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</row>
    <row r="35" spans="1:251" s="30" customFormat="1" ht="13.5" customHeight="1">
      <c r="A35" s="27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</row>
    <row r="36" spans="1:251" s="30" customFormat="1" ht="13.5" customHeight="1">
      <c r="A36" s="27" t="s">
        <v>41</v>
      </c>
      <c r="B36" s="61">
        <v>111950</v>
      </c>
      <c r="C36" s="40"/>
      <c r="D36" s="61">
        <v>0</v>
      </c>
      <c r="E36" s="40"/>
      <c r="F36" s="61">
        <v>0</v>
      </c>
      <c r="G36" s="40"/>
      <c r="H36" s="61">
        <v>0</v>
      </c>
      <c r="I36" s="40"/>
      <c r="J36" s="61">
        <f>9018-9018</f>
        <v>0</v>
      </c>
      <c r="K36" s="40"/>
      <c r="L36" s="61">
        <v>0</v>
      </c>
      <c r="M36" s="40"/>
      <c r="N36" s="62">
        <f>SUM(B36:L36)</f>
        <v>111950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</row>
    <row r="37" spans="1:251" s="30" customFormat="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</row>
    <row r="38" spans="1:251" s="30" customFormat="1" ht="13.5" customHeight="1" thickBot="1">
      <c r="A38" s="27" t="s">
        <v>42</v>
      </c>
      <c r="B38" s="63">
        <f>SUM(B33:B36)</f>
        <v>179771</v>
      </c>
      <c r="C38" s="60"/>
      <c r="D38" s="63">
        <f>SUM(D33:D36)</f>
        <v>150798</v>
      </c>
      <c r="E38" s="60"/>
      <c r="F38" s="63">
        <f>SUM(F33:F36)</f>
        <v>120064</v>
      </c>
      <c r="G38" s="60"/>
      <c r="H38" s="63">
        <f>SUM(H33:H36)</f>
        <v>-83470</v>
      </c>
      <c r="I38" s="60"/>
      <c r="J38" s="63">
        <f>SUM(J33:J36)</f>
        <v>67278</v>
      </c>
      <c r="K38" s="60"/>
      <c r="L38" s="63">
        <f>SUM(L33:L36)</f>
        <v>3779</v>
      </c>
      <c r="M38" s="60"/>
      <c r="N38" s="63">
        <f>SUM(B38:L38)</f>
        <v>438220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</row>
    <row r="39" spans="1:251" s="30" customFormat="1" ht="12.75" thickTop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</row>
    <row r="40" spans="1:251" s="30" customFormat="1" ht="12">
      <c r="A40" s="27"/>
      <c r="B40" s="29"/>
      <c r="C40" s="29"/>
      <c r="D40" s="29"/>
      <c r="E40" s="29"/>
      <c r="F40" s="29"/>
      <c r="G40" s="2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</row>
    <row r="41" spans="1:251" s="30" customFormat="1" ht="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</row>
    <row r="42" spans="1:251" s="30" customFormat="1" ht="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</row>
    <row r="43" spans="1:251" s="30" customFormat="1" ht="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</row>
    <row r="44" spans="1:25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pans="1:25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pans="1:25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pans="1:25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</row>
    <row r="72" spans="1:25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pans="1:25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pans="1:25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pans="1:25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pans="1:25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pans="1:25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pans="1:25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pans="1:25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pans="1:25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pans="1:25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pans="1:25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pans="1:25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pans="1:25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pans="1:25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pans="1:25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pans="1:25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pans="1:25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pans="1:25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pans="1:25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pans="1:25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pans="1:25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pans="1:25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pans="1:25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pans="1:25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</sheetData>
  <sheetProtection/>
  <mergeCells count="4">
    <mergeCell ref="A7:N7"/>
    <mergeCell ref="A3:N3"/>
    <mergeCell ref="A4:N4"/>
    <mergeCell ref="A6:N6"/>
  </mergeCells>
  <conditionalFormatting sqref="A15:N38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1">
      <selection activeCell="B39" sqref="B39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5.421875" style="12" customWidth="1"/>
    <col min="4" max="4" width="20.57421875" style="2" customWidth="1"/>
    <col min="5" max="16384" width="9.00390625" style="2" customWidth="1"/>
  </cols>
  <sheetData>
    <row r="1" spans="1:5" ht="12.75" thickBot="1">
      <c r="A1" s="3"/>
      <c r="B1" s="3"/>
      <c r="C1" s="13"/>
      <c r="D1" s="3"/>
      <c r="E1" s="3"/>
    </row>
    <row r="2" spans="1:5" s="8" customFormat="1" ht="10.5" customHeight="1">
      <c r="A2" s="16"/>
      <c r="B2" s="17"/>
      <c r="C2" s="18"/>
      <c r="D2" s="19"/>
      <c r="E2" s="1"/>
    </row>
    <row r="3" spans="1:5" s="8" customFormat="1" ht="12">
      <c r="A3" s="71" t="s">
        <v>25</v>
      </c>
      <c r="B3" s="74"/>
      <c r="C3" s="74"/>
      <c r="D3" s="75"/>
      <c r="E3" s="1"/>
    </row>
    <row r="4" spans="1:5" s="8" customFormat="1" ht="12">
      <c r="A4" s="71" t="s">
        <v>13</v>
      </c>
      <c r="B4" s="74"/>
      <c r="C4" s="74"/>
      <c r="D4" s="75"/>
      <c r="E4" s="1"/>
    </row>
    <row r="5" spans="1:5" s="8" customFormat="1" ht="8.25" customHeight="1">
      <c r="A5" s="20"/>
      <c r="B5" s="9"/>
      <c r="C5" s="21"/>
      <c r="D5" s="22"/>
      <c r="E5" s="1"/>
    </row>
    <row r="6" spans="1:5" s="8" customFormat="1" ht="12">
      <c r="A6" s="71" t="s">
        <v>27</v>
      </c>
      <c r="B6" s="69"/>
      <c r="C6" s="69"/>
      <c r="D6" s="76"/>
      <c r="E6" s="1"/>
    </row>
    <row r="7" spans="1:5" s="8" customFormat="1" ht="12">
      <c r="A7" s="77" t="s">
        <v>55</v>
      </c>
      <c r="B7" s="74"/>
      <c r="C7" s="74"/>
      <c r="D7" s="75"/>
      <c r="E7" s="1"/>
    </row>
    <row r="8" spans="1:5" ht="10.5" customHeight="1" thickBot="1">
      <c r="A8" s="23"/>
      <c r="B8" s="24"/>
      <c r="C8" s="25"/>
      <c r="D8" s="26"/>
      <c r="E8" s="3"/>
    </row>
    <row r="9" spans="1:5" ht="12" customHeight="1">
      <c r="A9" s="3"/>
      <c r="B9" s="4"/>
      <c r="C9" s="13"/>
      <c r="D9" s="3"/>
      <c r="E9" s="3"/>
    </row>
    <row r="10" spans="1:5" ht="12" customHeight="1">
      <c r="A10" s="3"/>
      <c r="B10" s="4"/>
      <c r="C10" s="13"/>
      <c r="D10" s="3"/>
      <c r="E10" s="3"/>
    </row>
    <row r="11" spans="1:5" s="30" customFormat="1" ht="13.5" customHeight="1">
      <c r="A11" s="27"/>
      <c r="B11" s="27" t="s">
        <v>8</v>
      </c>
      <c r="C11" s="64"/>
      <c r="D11" s="27"/>
      <c r="E11" s="27"/>
    </row>
    <row r="12" spans="1:5" s="30" customFormat="1" ht="13.5" customHeight="1">
      <c r="A12" s="27"/>
      <c r="B12" s="27" t="s">
        <v>14</v>
      </c>
      <c r="C12" s="65">
        <f>1997414-1</f>
        <v>1997413</v>
      </c>
      <c r="D12" s="29"/>
      <c r="E12" s="29"/>
    </row>
    <row r="13" spans="1:5" s="30" customFormat="1" ht="13.5" customHeight="1">
      <c r="A13" s="27"/>
      <c r="B13" s="27" t="s">
        <v>15</v>
      </c>
      <c r="C13" s="66">
        <v>243355</v>
      </c>
      <c r="D13" s="29"/>
      <c r="E13" s="29"/>
    </row>
    <row r="14" spans="1:5" s="30" customFormat="1" ht="13.5" customHeight="1">
      <c r="A14" s="27"/>
      <c r="B14" s="27" t="s">
        <v>16</v>
      </c>
      <c r="C14" s="58">
        <f>SUM(C12:C13)</f>
        <v>2240768</v>
      </c>
      <c r="D14" s="29"/>
      <c r="E14" s="29"/>
    </row>
    <row r="15" spans="1:5" s="30" customFormat="1" ht="13.5" customHeight="1">
      <c r="A15" s="27"/>
      <c r="B15" s="27"/>
      <c r="C15" s="44"/>
      <c r="D15" s="27"/>
      <c r="E15" s="27"/>
    </row>
    <row r="16" spans="1:5" s="30" customFormat="1" ht="13.5" customHeight="1">
      <c r="A16" s="27"/>
      <c r="B16" s="27" t="s">
        <v>9</v>
      </c>
      <c r="C16" s="44"/>
      <c r="D16" s="27"/>
      <c r="E16" s="27"/>
    </row>
    <row r="17" spans="1:5" s="30" customFormat="1" ht="13.5" customHeight="1">
      <c r="A17" s="27"/>
      <c r="B17" s="27" t="s">
        <v>17</v>
      </c>
      <c r="C17" s="44">
        <v>57673</v>
      </c>
      <c r="D17" s="27"/>
      <c r="E17" s="27"/>
    </row>
    <row r="18" spans="1:5" s="30" customFormat="1" ht="13.5" customHeight="1">
      <c r="A18" s="27"/>
      <c r="B18" s="27" t="s">
        <v>18</v>
      </c>
      <c r="C18" s="44">
        <v>382886</v>
      </c>
      <c r="D18" s="27"/>
      <c r="E18" s="27"/>
    </row>
    <row r="19" spans="1:5" s="30" customFormat="1" ht="13.5" customHeight="1">
      <c r="A19" s="27"/>
      <c r="B19" s="27" t="s">
        <v>53</v>
      </c>
      <c r="C19" s="43">
        <v>26490</v>
      </c>
      <c r="D19" s="27"/>
      <c r="E19" s="27"/>
    </row>
    <row r="20" spans="1:5" s="30" customFormat="1" ht="13.5" customHeight="1">
      <c r="A20" s="27"/>
      <c r="B20" s="27" t="s">
        <v>19</v>
      </c>
      <c r="C20" s="43">
        <f>C18+C17+C19</f>
        <v>467049</v>
      </c>
      <c r="D20" s="42"/>
      <c r="E20" s="42"/>
    </row>
    <row r="21" spans="1:5" s="30" customFormat="1" ht="13.5" customHeight="1">
      <c r="A21" s="27"/>
      <c r="B21" s="27"/>
      <c r="C21" s="67"/>
      <c r="D21" s="42"/>
      <c r="E21" s="42"/>
    </row>
    <row r="22" spans="1:5" s="30" customFormat="1" ht="13.5" customHeight="1" thickBot="1">
      <c r="A22" s="27"/>
      <c r="B22" s="27" t="s">
        <v>48</v>
      </c>
      <c r="C22" s="59">
        <f>C14-C20</f>
        <v>1773719</v>
      </c>
      <c r="D22" s="42"/>
      <c r="E22" s="42"/>
    </row>
    <row r="23" spans="1:5" ht="12.75" thickTop="1">
      <c r="A23" s="3"/>
      <c r="B23" s="3"/>
      <c r="C23" s="14"/>
      <c r="D23" s="7"/>
      <c r="E23" s="7"/>
    </row>
    <row r="24" spans="1:5" ht="12">
      <c r="A24" s="3"/>
      <c r="B24" s="3"/>
      <c r="C24" s="14"/>
      <c r="D24" s="7"/>
      <c r="E24" s="7"/>
    </row>
    <row r="25" spans="1:5" ht="12.75" thickBot="1">
      <c r="A25" s="3"/>
      <c r="B25" s="3"/>
      <c r="C25" s="14"/>
      <c r="D25" s="7"/>
      <c r="E25" s="7"/>
    </row>
    <row r="26" spans="1:5" ht="10.5" customHeight="1">
      <c r="A26" s="34"/>
      <c r="B26" s="35"/>
      <c r="C26" s="36"/>
      <c r="D26" s="37"/>
      <c r="E26" s="7"/>
    </row>
    <row r="27" spans="1:5" s="32" customFormat="1" ht="12">
      <c r="A27" s="71" t="s">
        <v>10</v>
      </c>
      <c r="B27" s="72"/>
      <c r="C27" s="72"/>
      <c r="D27" s="73"/>
      <c r="E27" s="31"/>
    </row>
    <row r="28" spans="1:5" s="32" customFormat="1" ht="12">
      <c r="A28" s="71" t="s">
        <v>56</v>
      </c>
      <c r="B28" s="72"/>
      <c r="C28" s="72"/>
      <c r="D28" s="73"/>
      <c r="E28" s="31"/>
    </row>
    <row r="29" spans="1:5" s="32" customFormat="1" ht="10.5" customHeight="1" thickBot="1">
      <c r="A29" s="10"/>
      <c r="B29" s="11"/>
      <c r="C29" s="11"/>
      <c r="D29" s="38"/>
      <c r="E29" s="31"/>
    </row>
    <row r="30" spans="1:5" s="32" customFormat="1" ht="12">
      <c r="A30" s="15"/>
      <c r="B30" s="33"/>
      <c r="C30" s="33"/>
      <c r="D30" s="31"/>
      <c r="E30" s="31"/>
    </row>
    <row r="31" spans="1:5" ht="12">
      <c r="A31" s="3"/>
      <c r="B31" s="3"/>
      <c r="C31" s="14"/>
      <c r="D31" s="7"/>
      <c r="E31" s="7"/>
    </row>
    <row r="32" spans="1:5" s="30" customFormat="1" ht="13.5" customHeight="1">
      <c r="A32" s="27"/>
      <c r="B32" s="27" t="s">
        <v>46</v>
      </c>
      <c r="C32" s="64"/>
      <c r="D32" s="27"/>
      <c r="E32" s="27"/>
    </row>
    <row r="33" spans="1:5" s="30" customFormat="1" ht="13.5" customHeight="1">
      <c r="A33" s="27"/>
      <c r="B33" s="27" t="s">
        <v>11</v>
      </c>
      <c r="C33" s="64"/>
      <c r="D33" s="27"/>
      <c r="E33" s="27"/>
    </row>
    <row r="34" spans="1:5" s="30" customFormat="1" ht="13.5" customHeight="1">
      <c r="A34" s="27"/>
      <c r="B34" s="27" t="s">
        <v>20</v>
      </c>
      <c r="C34" s="65">
        <v>752203</v>
      </c>
      <c r="D34" s="27"/>
      <c r="E34" s="27"/>
    </row>
    <row r="35" spans="1:5" s="30" customFormat="1" ht="13.5" customHeight="1">
      <c r="A35" s="27"/>
      <c r="B35" s="27" t="s">
        <v>21</v>
      </c>
      <c r="C35" s="44">
        <v>438220</v>
      </c>
      <c r="D35" s="27"/>
      <c r="E35" s="27"/>
    </row>
    <row r="36" spans="1:5" s="30" customFormat="1" ht="13.5" customHeight="1">
      <c r="A36" s="27"/>
      <c r="B36" s="27" t="s">
        <v>57</v>
      </c>
      <c r="C36" s="66">
        <v>-273000</v>
      </c>
      <c r="D36" s="27"/>
      <c r="E36" s="27"/>
    </row>
    <row r="37" spans="1:5" s="30" customFormat="1" ht="13.5" customHeight="1">
      <c r="A37" s="27"/>
      <c r="B37" s="27" t="s">
        <v>49</v>
      </c>
      <c r="C37" s="58">
        <f>SUM(C34:C36)</f>
        <v>917423</v>
      </c>
      <c r="D37" s="27"/>
      <c r="E37" s="27"/>
    </row>
    <row r="38" spans="1:5" s="30" customFormat="1" ht="13.5" customHeight="1">
      <c r="A38" s="27"/>
      <c r="B38" s="27"/>
      <c r="C38" s="44"/>
      <c r="D38" s="27"/>
      <c r="E38" s="27"/>
    </row>
    <row r="39" spans="1:5" s="30" customFormat="1" ht="13.5" customHeight="1">
      <c r="A39" s="27"/>
      <c r="B39" s="27" t="s">
        <v>12</v>
      </c>
      <c r="C39" s="44"/>
      <c r="D39" s="27"/>
      <c r="E39" s="27"/>
    </row>
    <row r="40" spans="1:5" s="30" customFormat="1" ht="13.5" customHeight="1">
      <c r="A40" s="27"/>
      <c r="B40" s="27" t="s">
        <v>22</v>
      </c>
      <c r="C40" s="44">
        <v>829092</v>
      </c>
      <c r="D40" s="27"/>
      <c r="E40" s="27"/>
    </row>
    <row r="41" spans="1:5" s="30" customFormat="1" ht="13.5" customHeight="1">
      <c r="A41" s="27"/>
      <c r="B41" s="27" t="s">
        <v>23</v>
      </c>
      <c r="C41" s="44">
        <v>27204</v>
      </c>
      <c r="D41" s="27"/>
      <c r="E41" s="27"/>
    </row>
    <row r="42" spans="1:5" s="30" customFormat="1" ht="13.5" customHeight="1">
      <c r="A42" s="27"/>
      <c r="B42" s="27" t="s">
        <v>50</v>
      </c>
      <c r="C42" s="58">
        <f>SUM(C40:C41)</f>
        <v>856296</v>
      </c>
      <c r="D42" s="27"/>
      <c r="E42" s="27"/>
    </row>
    <row r="43" spans="1:5" s="30" customFormat="1" ht="13.5" customHeight="1">
      <c r="A43" s="27"/>
      <c r="B43" s="27"/>
      <c r="C43" s="64"/>
      <c r="D43" s="27"/>
      <c r="E43" s="27"/>
    </row>
    <row r="44" spans="1:5" s="30" customFormat="1" ht="13.5" customHeight="1" thickBot="1">
      <c r="A44" s="27"/>
      <c r="B44" s="27" t="s">
        <v>47</v>
      </c>
      <c r="C44" s="59">
        <f>C42+C37</f>
        <v>1773719</v>
      </c>
      <c r="D44" s="27"/>
      <c r="E44" s="27"/>
    </row>
    <row r="45" spans="1:5" s="30" customFormat="1" ht="12.75" thickTop="1">
      <c r="A45" s="27"/>
      <c r="B45" s="27"/>
      <c r="C45" s="28"/>
      <c r="D45" s="29"/>
      <c r="E45" s="29"/>
    </row>
  </sheetData>
  <sheetProtection/>
  <mergeCells count="6">
    <mergeCell ref="A27:D27"/>
    <mergeCell ref="A28:D28"/>
    <mergeCell ref="A3:D3"/>
    <mergeCell ref="A4:D4"/>
    <mergeCell ref="A6:D6"/>
    <mergeCell ref="A7:D7"/>
  </mergeCells>
  <conditionalFormatting sqref="A11:D22 A32:D44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eparfait</cp:lastModifiedBy>
  <cp:lastPrinted>2008-08-14T14:48:28Z</cp:lastPrinted>
  <dcterms:modified xsi:type="dcterms:W3CDTF">2008-10-14T16:33:58Z</dcterms:modified>
  <cp:category/>
  <cp:version/>
  <cp:contentType/>
  <cp:contentStatus/>
</cp:coreProperties>
</file>